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tabRatio="805" firstSheet="12" activeTab="13"/>
  </bookViews>
  <sheets>
    <sheet name="全市一般公共预算收入" sheetId="1" r:id="rId1"/>
    <sheet name="全市一般公共预算支出" sheetId="2" r:id="rId2"/>
    <sheet name="全市一般公共预算支出政府预算经济分类" sheetId="3" r:id="rId3"/>
    <sheet name="全市一般公共预算收支平衡表" sheetId="4" r:id="rId4"/>
    <sheet name="市本级一般公共预算收入" sheetId="5" r:id="rId5"/>
    <sheet name="市本级一般公共预算支出" sheetId="6" r:id="rId6"/>
    <sheet name="市本级一般公共预算政府预算经济分类支出" sheetId="7" r:id="rId7"/>
    <sheet name="市本级一般公共预算收支平衡表" sheetId="8" r:id="rId8"/>
    <sheet name="全市基金收入" sheetId="9" r:id="rId9"/>
    <sheet name="全市政府性基金支出" sheetId="10" r:id="rId10"/>
    <sheet name="市本级基金收入" sheetId="11" r:id="rId11"/>
    <sheet name="市本级基金支出" sheetId="12" r:id="rId12"/>
    <sheet name="全市国有资本经营预算" sheetId="13" r:id="rId13"/>
    <sheet name="市本级国有资本经营预算" sheetId="14" r:id="rId14"/>
    <sheet name="全市及市本级社保基金收入预算" sheetId="15" r:id="rId15"/>
    <sheet name="全市及市本级社保基金预算支出" sheetId="16" r:id="rId16"/>
    <sheet name="2020年攀枝花市财政收入预算表" sheetId="17" r:id="rId17"/>
    <sheet name="2020年攀枝花市财政支出预算表" sheetId="18" r:id="rId18"/>
  </sheets>
  <definedNames>
    <definedName name="_xlnm._FilterDatabase" localSheetId="1" hidden="1">全市一般公共预算支出!$A$4:$D$1288</definedName>
    <definedName name="_xlnm._FilterDatabase" localSheetId="9" hidden="1">全市政府性基金支出!$A$4:$D$249</definedName>
    <definedName name="_xlnm._FilterDatabase" localSheetId="5" hidden="1">市本级一般公共预算支出!$A$4:$WVC$1299</definedName>
  </definedNames>
  <calcPr calcId="144525"/>
</workbook>
</file>

<file path=xl/sharedStrings.xml><?xml version="1.0" encoding="utf-8"?>
<sst xmlns="http://schemas.openxmlformats.org/spreadsheetml/2006/main" count="3812" uniqueCount="1587">
  <si>
    <t>2020年攀枝花市一般公共预算收入（草案）表</t>
  </si>
  <si>
    <t>项目</t>
  </si>
  <si>
    <t>上年完成数</t>
  </si>
  <si>
    <t>预算数</t>
  </si>
  <si>
    <t>一、税收收入</t>
  </si>
  <si>
    <t xml:space="preserve">    增值税</t>
  </si>
  <si>
    <t xml:space="preserve">    企业所得税</t>
  </si>
  <si>
    <t xml:space="preserve">    企业所得税退税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</si>
  <si>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</si>
  <si>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</si>
  <si>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</si>
  <si>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</si>
  <si>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</si>
  <si>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</si>
  <si>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</si>
  <si>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</si>
  <si>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</si>
  <si>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</si>
  <si>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</si>
  <si>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r>
      <rPr>
        <sz val="10"/>
        <rFont val="宋体"/>
        <charset val="134"/>
      </rPr>
      <t xml:space="preserve"> </t>
    </r>
    <r>
      <rPr>
        <sz val="10"/>
        <rFont val="宋体"/>
        <charset val="134"/>
      </rPr>
      <t xml:space="preserve">   </t>
    </r>
    <r>
      <rPr>
        <sz val="10"/>
        <rFont val="宋体"/>
        <charset val="134"/>
      </rPr>
      <t>环境保护税</t>
    </r>
  </si>
  <si>
    <t xml:space="preserve">    其他税收收入</t>
  </si>
  <si>
    <t>二、非税收入</t>
  </si>
  <si>
    <t xml:space="preserve">    专项收入</t>
  </si>
  <si>
    <t xml:space="preserve">    行政事业性收费收入</t>
  </si>
  <si>
    <t xml:space="preserve">    罚没收入</t>
  </si>
  <si>
    <t xml:space="preserve">    国有资源（资产）有偿使用收入</t>
  </si>
  <si>
    <t xml:space="preserve">    政府住房基金收入</t>
  </si>
  <si>
    <t xml:space="preserve">    其他收入</t>
  </si>
  <si>
    <t>公共财政收入合计</t>
  </si>
  <si>
    <t>地方政府一般债券转贷收入</t>
  </si>
  <si>
    <t xml:space="preserve">    一般新增地方政府债券收入</t>
  </si>
  <si>
    <t xml:space="preserve">    一般置换债券收入</t>
  </si>
  <si>
    <t>转移性收入</t>
  </si>
  <si>
    <t xml:space="preserve">  上级补助收入</t>
  </si>
  <si>
    <t xml:space="preserve">     返还性收入</t>
  </si>
  <si>
    <t xml:space="preserve">       消费税和增值税税收返还收入</t>
  </si>
  <si>
    <t xml:space="preserve">       所得税基数返还收入</t>
  </si>
  <si>
    <t xml:space="preserve">       成品油价格和税收返还收入</t>
  </si>
  <si>
    <t xml:space="preserve">       增值税“五五分享”税收返还</t>
  </si>
  <si>
    <t xml:space="preserve">       其他税收返还收入</t>
  </si>
  <si>
    <t xml:space="preserve">    一般性转移支付补助收入</t>
  </si>
  <si>
    <t xml:space="preserve">       均衡性转移支付补助收入</t>
  </si>
  <si>
    <t xml:space="preserve">       固定数额补助收入</t>
  </si>
  <si>
    <t xml:space="preserve">       其他各项一般性转移支付及结算补助收入</t>
  </si>
  <si>
    <t>调入资金</t>
  </si>
  <si>
    <t>动用预算稳定调节基金</t>
  </si>
  <si>
    <t>收入合计</t>
  </si>
  <si>
    <t>省预通知专项转移支付收入</t>
  </si>
  <si>
    <t>收入总计</t>
  </si>
  <si>
    <t>2020年攀枝花市一般公共预算支出（草案)表</t>
  </si>
  <si>
    <t>单位:万元</t>
  </si>
  <si>
    <t>科目编码</t>
  </si>
  <si>
    <t>预算科目</t>
  </si>
  <si>
    <t>金额</t>
  </si>
  <si>
    <t>其中：上级财政预通知专项补助资金</t>
  </si>
  <si>
    <t xml:space="preserve">  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</si>
  <si>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</si>
  <si>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</si>
  <si>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</si>
  <si>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</si>
  <si>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</si>
  <si>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</si>
  <si>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</si>
  <si>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</si>
  <si>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</si>
  <si>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</si>
  <si>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</si>
  <si>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</si>
  <si>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</si>
  <si>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</si>
  <si>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</si>
  <si>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</si>
  <si>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</si>
  <si>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</si>
  <si>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</si>
  <si>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专项业务活动</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</si>
  <si>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</si>
  <si>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</si>
  <si>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</si>
  <si>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</si>
  <si>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</si>
  <si>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</si>
  <si>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</si>
  <si>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</si>
  <si>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</si>
  <si>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</si>
  <si>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应对气象变化管理事务</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</si>
  <si>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</si>
  <si>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</si>
  <si>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</si>
  <si>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</si>
  <si>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</si>
  <si>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</si>
  <si>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</si>
  <si>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</si>
  <si>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</si>
  <si>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</si>
  <si>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</si>
  <si>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</si>
  <si>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</si>
  <si>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</si>
  <si>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</si>
  <si>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</si>
  <si>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税务办案</t>
  </si>
  <si>
    <t xml:space="preserve">      税务登记证及发票管理</t>
  </si>
  <si>
    <t xml:space="preserve">      代扣代收代征税款手续费</t>
  </si>
  <si>
    <t xml:space="preserve">      税务宣传</t>
  </si>
  <si>
    <t xml:space="preserve">      协税护税</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</si>
  <si>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</si>
  <si>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</si>
  <si>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</si>
  <si>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</si>
  <si>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</si>
  <si>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</si>
  <si>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</si>
  <si>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</si>
  <si>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</si>
  <si>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</si>
  <si>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</si>
  <si>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</si>
  <si>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</si>
  <si>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人力资源事务</t>
  </si>
  <si>
    <t xml:space="preserve">      政府特殊津贴</t>
  </si>
  <si>
    <t xml:space="preserve">      资助留学回国人员</t>
  </si>
  <si>
    <t xml:space="preserve">      博士后日常经费</t>
  </si>
  <si>
    <t xml:space="preserve">      引进人才费用</t>
  </si>
  <si>
    <t xml:space="preserve">      其他人力资源事务支出</t>
  </si>
  <si>
    <t xml:space="preserve">    纪检监察事务</t>
  </si>
  <si>
    <t xml:space="preserve">      大案要案查处</t>
  </si>
  <si>
    <t xml:space="preserve">      派驻派出机构</t>
  </si>
  <si>
    <t xml:space="preserve">      中央巡视</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</si>
  <si>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</si>
  <si>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</si>
  <si>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</si>
  <si>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</si>
  <si>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</si>
  <si>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</si>
  <si>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</si>
  <si>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</si>
  <si>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</si>
  <si>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</si>
  <si>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国家知识产权战略</t>
  </si>
  <si>
    <t xml:space="preserve">      专利试点和产业化推进</t>
  </si>
  <si>
    <t xml:space="preserve">      国际组织专项活动</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</si>
  <si>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</si>
  <si>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</si>
  <si>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</si>
  <si>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</si>
  <si>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</si>
  <si>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</si>
  <si>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</si>
  <si>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</si>
  <si>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</si>
  <si>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</si>
  <si>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</si>
  <si>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</si>
  <si>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</si>
  <si>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</si>
  <si>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</si>
  <si>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</si>
  <si>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</si>
  <si>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</si>
  <si>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</si>
  <si>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</si>
  <si>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</si>
  <si>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</si>
  <si>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</si>
  <si>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</si>
  <si>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</si>
  <si>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</si>
  <si>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</si>
  <si>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</si>
  <si>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</si>
  <si>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</si>
  <si>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</si>
  <si>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</si>
  <si>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</si>
  <si>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</si>
  <si>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t>
  </si>
  <si>
    <t xml:space="preserve">      其他共产党事务支出</t>
  </si>
  <si>
    <t xml:space="preserve">    网信事务</t>
  </si>
  <si>
    <t xml:space="preserve">      信息安全事务</t>
  </si>
  <si>
    <t xml:space="preserve">      其他网信事务支出</t>
  </si>
  <si>
    <t xml:space="preserve">    市场监督管理事务</t>
  </si>
  <si>
    <t xml:space="preserve">      市场监督管理专项</t>
  </si>
  <si>
    <t xml:space="preserve">      市场监管执法</t>
  </si>
  <si>
    <t xml:space="preserve">      消费者权益保护</t>
  </si>
  <si>
    <t xml:space="preserve">      价格监督检查</t>
  </si>
  <si>
    <t xml:space="preserve">      标准化管理</t>
  </si>
  <si>
    <t xml:space="preserve">      药品事务</t>
  </si>
  <si>
    <t xml:space="preserve">      医疗器械事务</t>
  </si>
  <si>
    <t xml:space="preserve">      化妆品事务</t>
  </si>
  <si>
    <t xml:space="preserve">      其他市场监督管理事务</t>
  </si>
  <si>
    <t xml:space="preserve">    其他一般公共服务支出</t>
  </si>
  <si>
    <t xml:space="preserve">      国家赔偿费用支出</t>
  </si>
  <si>
    <t xml:space="preserve">      其他一般公共服务支出</t>
  </si>
  <si>
    <t xml:space="preserve">  外交支出</t>
  </si>
  <si>
    <t xml:space="preserve">    外交管理事务</t>
  </si>
  <si>
    <t xml:space="preserve">  国防支出</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</si>
  <si>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</si>
  <si>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</si>
  <si>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</si>
  <si>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</si>
  <si>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</si>
  <si>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</si>
  <si>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</si>
  <si>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</si>
  <si>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</si>
  <si>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</si>
  <si>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t>
  </si>
  <si>
    <t xml:space="preserve">  公共安全支出</t>
  </si>
  <si>
    <t xml:space="preserve">    武装警察部队</t>
  </si>
  <si>
    <t xml:space="preserve">      武装警察部队</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</si>
  <si>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</si>
  <si>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</si>
  <si>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</si>
  <si>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</si>
  <si>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</si>
  <si>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</si>
  <si>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</si>
  <si>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</si>
  <si>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</si>
  <si>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</si>
  <si>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</si>
  <si>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</si>
  <si>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</si>
  <si>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</si>
  <si>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</si>
  <si>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</si>
  <si>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</si>
  <si>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</si>
  <si>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</si>
  <si>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</si>
  <si>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</si>
  <si>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</si>
  <si>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律师公证管理</t>
  </si>
  <si>
    <t xml:space="preserve">      法律援助</t>
  </si>
  <si>
    <t xml:space="preserve">      国家统一法律职业资格考试</t>
  </si>
  <si>
    <t xml:space="preserve">      仲裁</t>
  </si>
  <si>
    <t xml:space="preserve">      社区矫正</t>
  </si>
  <si>
    <t xml:space="preserve">      司法鉴定</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</si>
  <si>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</si>
  <si>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</si>
  <si>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</si>
  <si>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</si>
  <si>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</si>
  <si>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</si>
  <si>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</si>
  <si>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</si>
  <si>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</si>
  <si>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</si>
  <si>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</si>
  <si>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</si>
  <si>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</si>
  <si>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</si>
  <si>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</si>
  <si>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</si>
  <si>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</si>
  <si>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</si>
  <si>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</si>
  <si>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t>
  </si>
  <si>
    <t xml:space="preserve">      其他公共安全支出</t>
  </si>
  <si>
    <t xml:space="preserve">  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</si>
  <si>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</si>
  <si>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</si>
  <si>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</si>
  <si>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</si>
  <si>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</si>
  <si>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</si>
  <si>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</si>
  <si>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</si>
  <si>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化解农村义务教育债务支出</t>
  </si>
  <si>
    <t xml:space="preserve">      化解普通高中债务支出</t>
  </si>
  <si>
    <t xml:space="preserve">      其他普通教育支出</t>
  </si>
  <si>
    <t xml:space="preserve">    职业教育</t>
  </si>
  <si>
    <t xml:space="preserve">      初等职业教育</t>
  </si>
  <si>
    <t xml:space="preserve">      中专教育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</si>
  <si>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</si>
  <si>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</si>
  <si>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</si>
  <si>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</si>
  <si>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</si>
  <si>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</si>
  <si>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</si>
  <si>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</si>
  <si>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</si>
  <si>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</si>
  <si>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</si>
  <si>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</si>
  <si>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</si>
  <si>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</si>
  <si>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</si>
  <si>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</si>
  <si>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</si>
  <si>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</si>
  <si>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</si>
  <si>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</si>
  <si>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</si>
  <si>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</si>
  <si>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</si>
  <si>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</si>
  <si>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</si>
  <si>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</si>
  <si>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</si>
  <si>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</si>
  <si>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</si>
  <si>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</si>
  <si>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</si>
  <si>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</si>
  <si>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</si>
  <si>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</si>
  <si>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t>
  </si>
  <si>
    <t xml:space="preserve">  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</si>
  <si>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</si>
  <si>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</si>
  <si>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</si>
  <si>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</si>
  <si>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</si>
  <si>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重点实验室及相关设施</t>
  </si>
  <si>
    <t xml:space="preserve">      重大科学工程</t>
  </si>
  <si>
    <t xml:space="preserve">      专项基础科研</t>
  </si>
  <si>
    <t xml:space="preserve">      专项技术基础</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</si>
  <si>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</si>
  <si>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</si>
  <si>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</si>
  <si>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</si>
  <si>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</si>
  <si>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</si>
  <si>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</si>
  <si>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</si>
  <si>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</si>
  <si>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</si>
  <si>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</si>
  <si>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</si>
  <si>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</si>
  <si>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</si>
  <si>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</si>
  <si>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</si>
  <si>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</si>
  <si>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</si>
  <si>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</si>
  <si>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</si>
  <si>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</si>
  <si>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</si>
  <si>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</si>
  <si>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</si>
  <si>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</si>
  <si>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</si>
  <si>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</si>
  <si>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</si>
  <si>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</si>
  <si>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</si>
  <si>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</si>
  <si>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</si>
  <si>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t>
  </si>
  <si>
    <t xml:space="preserve">      科技奖励</t>
  </si>
  <si>
    <t xml:space="preserve">      核应急</t>
  </si>
  <si>
    <t xml:space="preserve">      转制科研机构</t>
  </si>
  <si>
    <t xml:space="preserve">      其他科学技术支出</t>
  </si>
  <si>
    <t xml:space="preserve">  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</si>
  <si>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</si>
  <si>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</si>
  <si>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</si>
  <si>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</si>
  <si>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</si>
  <si>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</si>
  <si>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</si>
  <si>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</si>
  <si>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</si>
  <si>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</si>
  <si>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</si>
  <si>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旅游行业业务管理</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</si>
  <si>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</si>
  <si>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</si>
  <si>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</si>
  <si>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</si>
  <si>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</si>
  <si>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</si>
  <si>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</si>
  <si>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</si>
  <si>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</si>
  <si>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</si>
  <si>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</si>
  <si>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</si>
  <si>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</si>
  <si>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</si>
  <si>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</si>
  <si>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</si>
  <si>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</si>
  <si>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</si>
  <si>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</si>
  <si>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</si>
  <si>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</si>
  <si>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广播</t>
  </si>
  <si>
    <t xml:space="preserve">      电视</t>
  </si>
  <si>
    <t xml:space="preserve">      监测监管</t>
  </si>
  <si>
    <t xml:space="preserve">      其他广播电视支出</t>
  </si>
  <si>
    <t xml:space="preserve">    其他文化体育与传媒支出</t>
  </si>
  <si>
    <t xml:space="preserve">      宣传文化发展专项支出</t>
  </si>
  <si>
    <t xml:space="preserve">      文化产业发展专项支出</t>
  </si>
  <si>
    <t xml:space="preserve">      其他文化体育与传媒支出</t>
  </si>
  <si>
    <t xml:space="preserve">  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</si>
  <si>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</si>
  <si>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</si>
  <si>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</si>
  <si>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</si>
  <si>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</si>
  <si>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</si>
  <si>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</si>
  <si>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</si>
  <si>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</si>
  <si>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其他人力资源和社会保障管理事务支出</t>
  </si>
  <si>
    <t xml:space="preserve">    民政管理事务</t>
  </si>
  <si>
    <t xml:space="preserve">      民间组织管理</t>
  </si>
  <si>
    <t xml:space="preserve">      行政区划和地名管理</t>
  </si>
  <si>
    <t xml:space="preserve">      基层政权和社区建设</t>
  </si>
  <si>
    <t xml:space="preserve">      其他民政管理事务支出</t>
  </si>
  <si>
    <t xml:space="preserve">    补充全国社会保障基金</t>
  </si>
  <si>
    <t xml:space="preserve">      用一般公共预算补充基金</t>
  </si>
  <si>
    <t xml:space="preserve">    行政事业单位离退休</t>
  </si>
  <si>
    <t xml:space="preserve">      归口管理的行政单位离退休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</si>
  <si>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</si>
  <si>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</si>
  <si>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</si>
  <si>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</si>
  <si>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</si>
  <si>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其他行政事业单位离退休支出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</si>
  <si>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</si>
  <si>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</si>
  <si>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</si>
  <si>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</si>
  <si>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</si>
  <si>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</si>
  <si>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</si>
  <si>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</si>
  <si>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</si>
  <si>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</si>
  <si>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</si>
  <si>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</si>
  <si>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求职创业补贴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</si>
  <si>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</si>
  <si>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</si>
  <si>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</si>
  <si>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</si>
  <si>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</si>
  <si>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</si>
  <si>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</si>
  <si>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</si>
  <si>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</si>
  <si>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</si>
  <si>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</si>
  <si>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</si>
  <si>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</si>
  <si>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</si>
  <si>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</si>
  <si>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</si>
  <si>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</si>
  <si>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</si>
  <si>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</si>
  <si>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假肢矫形</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</si>
  <si>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</si>
  <si>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</si>
  <si>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</si>
  <si>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</si>
  <si>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</si>
  <si>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</si>
  <si>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</si>
  <si>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</si>
  <si>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</si>
  <si>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</si>
  <si>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</si>
  <si>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</si>
  <si>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</si>
  <si>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</si>
  <si>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</si>
  <si>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</si>
  <si>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</si>
  <si>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</si>
  <si>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</si>
  <si>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</si>
  <si>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</si>
  <si>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</si>
  <si>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</si>
  <si>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</si>
  <si>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</si>
  <si>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</si>
  <si>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</si>
  <si>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</si>
  <si>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</si>
  <si>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</si>
  <si>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</si>
  <si>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</si>
  <si>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</si>
  <si>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</si>
  <si>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财政对生育保险基金的补助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</si>
  <si>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</si>
  <si>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</si>
  <si>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</si>
  <si>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</si>
  <si>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</si>
  <si>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</si>
  <si>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</si>
  <si>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</si>
  <si>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t>
  </si>
  <si>
    <t xml:space="preserve">  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</si>
  <si>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</si>
  <si>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</si>
  <si>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</si>
  <si>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</si>
  <si>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</si>
  <si>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</si>
  <si>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</si>
  <si>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</si>
  <si>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妇产医院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</si>
  <si>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</si>
  <si>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</si>
  <si>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</si>
  <si>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</si>
  <si>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</si>
  <si>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</si>
  <si>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</si>
  <si>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</si>
  <si>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</si>
  <si>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</si>
  <si>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</si>
  <si>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</si>
  <si>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</si>
  <si>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</si>
  <si>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</si>
  <si>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</si>
  <si>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</si>
  <si>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</si>
  <si>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</si>
  <si>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</si>
  <si>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重大公共卫生专项</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</si>
  <si>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</si>
  <si>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</si>
  <si>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</si>
  <si>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</si>
  <si>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</si>
  <si>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</si>
  <si>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</si>
  <si>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</si>
  <si>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</si>
  <si>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</si>
  <si>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</si>
  <si>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</si>
  <si>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</si>
  <si>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</si>
  <si>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</si>
  <si>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</si>
  <si>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</si>
  <si>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</si>
  <si>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</si>
  <si>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</si>
  <si>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</si>
  <si>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</si>
  <si>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</si>
  <si>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</si>
  <si>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</si>
  <si>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</si>
  <si>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</si>
  <si>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</si>
  <si>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</si>
  <si>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t>
  </si>
  <si>
    <t xml:space="preserve">      老龄卫生健康事务</t>
  </si>
  <si>
    <t xml:space="preserve">    其他卫生健康支出</t>
  </si>
  <si>
    <t xml:space="preserve">       其他卫生健康支出</t>
  </si>
  <si>
    <t xml:space="preserve">  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</si>
  <si>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</si>
  <si>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</si>
  <si>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</si>
  <si>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</si>
  <si>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</si>
  <si>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</si>
  <si>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</si>
  <si>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</si>
  <si>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</si>
  <si>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</si>
  <si>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</si>
  <si>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</si>
  <si>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</si>
  <si>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</si>
  <si>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</si>
  <si>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</si>
  <si>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</si>
  <si>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</si>
  <si>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</si>
  <si>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</si>
  <si>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</si>
  <si>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</si>
  <si>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</si>
  <si>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</si>
  <si>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</si>
  <si>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</si>
  <si>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</si>
  <si>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</si>
  <si>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 </t>
  </si>
  <si>
    <t xml:space="preserve">      停伐补助</t>
  </si>
  <si>
    <t xml:space="preserve">      其他天然林保护支出</t>
  </si>
  <si>
    <t xml:space="preserve">    退耕还林</t>
  </si>
  <si>
    <t xml:space="preserve">      退耕现金</t>
  </si>
  <si>
    <t xml:space="preserve">      退耕还林粮食折现补贴</t>
  </si>
  <si>
    <t xml:space="preserve">      退耕还林粮食费用补贴</t>
  </si>
  <si>
    <t xml:space="preserve">      退耕还林工程建设</t>
  </si>
  <si>
    <t xml:space="preserve">      其他退耕还林支出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</si>
  <si>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</si>
  <si>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</si>
  <si>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</si>
  <si>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</si>
  <si>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</si>
  <si>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</si>
  <si>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t>
  </si>
  <si>
    <t xml:space="preserve">    能源节约利用</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</si>
  <si>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</si>
  <si>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</si>
  <si>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</si>
  <si>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</si>
  <si>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</si>
  <si>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</si>
  <si>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t>
  </si>
  <si>
    <t xml:space="preserve">    循环经济</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</si>
  <si>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</si>
  <si>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</si>
  <si>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</si>
  <si>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</si>
  <si>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</si>
  <si>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</si>
  <si>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</si>
  <si>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</si>
  <si>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</si>
  <si>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</si>
  <si>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t>
  </si>
  <si>
    <t xml:space="preserve">  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</si>
  <si>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</si>
  <si>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</si>
  <si>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</si>
  <si>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</si>
  <si>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</si>
  <si>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</si>
  <si>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</si>
  <si>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</si>
  <si>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t>
  </si>
  <si>
    <t xml:space="preserve">    城乡社区公共设施</t>
  </si>
  <si>
    <t xml:space="preserve">      小城镇基础设施建设</t>
  </si>
  <si>
    <t xml:space="preserve">      其他城乡社区公共设施支出</t>
  </si>
  <si>
    <t xml:space="preserve">    城乡社区环境卫生</t>
  </si>
  <si>
    <t xml:space="preserve">    建设市场管理与监督</t>
  </si>
  <si>
    <t xml:space="preserve">    其他城乡社区支出</t>
  </si>
  <si>
    <t xml:space="preserve">  农林水支出</t>
  </si>
  <si>
    <t xml:space="preserve">    农业</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</si>
  <si>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</si>
  <si>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</si>
  <si>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</si>
  <si>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</si>
  <si>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</si>
  <si>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</si>
  <si>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农业行业业务管理</t>
  </si>
  <si>
    <t xml:space="preserve">      对外交流与合作</t>
  </si>
  <si>
    <t xml:space="preserve">      防灾救灾</t>
  </si>
  <si>
    <t xml:space="preserve">      稳定农民收入补贴</t>
  </si>
  <si>
    <t xml:space="preserve">      农业结构调整补贴</t>
  </si>
  <si>
    <t xml:space="preserve">      农业生产支持补贴</t>
  </si>
  <si>
    <t xml:space="preserve">      农业组织化与产业化经营</t>
  </si>
  <si>
    <t xml:space="preserve">      农产品加工与促销</t>
  </si>
  <si>
    <t xml:space="preserve">      农村公益事业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</si>
  <si>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</si>
  <si>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</si>
  <si>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</si>
  <si>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</si>
  <si>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</si>
  <si>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其他农业支出</t>
  </si>
  <si>
    <t xml:space="preserve">    林业和草原</t>
  </si>
  <si>
    <t xml:space="preserve">      事业机构</t>
  </si>
  <si>
    <t xml:space="preserve">      森林培育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</si>
  <si>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</si>
  <si>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</si>
  <si>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</si>
  <si>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</si>
  <si>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</si>
  <si>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</si>
  <si>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</si>
  <si>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</si>
  <si>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</si>
  <si>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</si>
  <si>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</si>
  <si>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</si>
  <si>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</si>
  <si>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</si>
  <si>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防灾减灾</t>
  </si>
  <si>
    <t xml:space="preserve">      国家公园</t>
  </si>
  <si>
    <t xml:space="preserve">      草原管理</t>
  </si>
  <si>
    <t xml:space="preserve">      行业业务管理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</si>
  <si>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</si>
  <si>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</si>
  <si>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</si>
  <si>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</si>
  <si>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</si>
  <si>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</si>
  <si>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</si>
  <si>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</si>
  <si>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</si>
  <si>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</si>
  <si>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</si>
  <si>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</si>
  <si>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</si>
  <si>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</si>
  <si>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农田水利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</si>
  <si>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</si>
  <si>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</si>
  <si>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</si>
  <si>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</si>
  <si>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</si>
  <si>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</si>
  <si>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</si>
  <si>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</si>
  <si>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</si>
  <si>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</si>
  <si>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</si>
  <si>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</si>
  <si>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</si>
  <si>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</si>
  <si>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</si>
  <si>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</si>
  <si>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</si>
  <si>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</si>
  <si>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</si>
  <si>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对村级一事一议的补助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</si>
  <si>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</si>
  <si>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</si>
  <si>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</si>
  <si>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</si>
  <si>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</si>
  <si>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</si>
  <si>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</si>
  <si>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</si>
  <si>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</si>
  <si>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</si>
  <si>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</si>
  <si>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</si>
  <si>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</si>
  <si>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</si>
  <si>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</si>
  <si>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t>
  </si>
  <si>
    <t xml:space="preserve">      化解其他公益性乡村债务支出</t>
  </si>
  <si>
    <t xml:space="preserve">      其他农林水支出</t>
  </si>
  <si>
    <t xml:space="preserve">  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</si>
  <si>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</si>
  <si>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</si>
  <si>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</si>
  <si>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</si>
  <si>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</si>
  <si>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</si>
  <si>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</si>
  <si>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</si>
  <si>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</si>
  <si>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</si>
  <si>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</si>
  <si>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</si>
  <si>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</si>
  <si>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</si>
  <si>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</si>
  <si>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</si>
  <si>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</si>
  <si>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</si>
  <si>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</si>
  <si>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</si>
  <si>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</si>
  <si>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</si>
  <si>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</si>
  <si>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</si>
  <si>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</si>
  <si>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</si>
  <si>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</si>
  <si>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</si>
  <si>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</si>
  <si>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</si>
  <si>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</si>
  <si>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</si>
  <si>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</si>
  <si>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</si>
  <si>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</si>
  <si>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</si>
  <si>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</si>
  <si>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</si>
  <si>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</si>
  <si>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</si>
  <si>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</si>
  <si>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</si>
  <si>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</si>
  <si>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</si>
  <si>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</si>
  <si>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</si>
  <si>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</si>
  <si>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t>
  </si>
  <si>
    <t xml:space="preserve">      公共交通运营补助</t>
  </si>
  <si>
    <t xml:space="preserve">      其他交通运输支出</t>
  </si>
  <si>
    <t xml:space="preserve">  资源勘探信息等支出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</si>
  <si>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</si>
  <si>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</si>
  <si>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</si>
  <si>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</si>
  <si>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</si>
  <si>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</si>
  <si>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</si>
  <si>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</si>
  <si>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</si>
  <si>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</si>
  <si>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</si>
  <si>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</si>
  <si>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</si>
  <si>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</si>
  <si>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</si>
  <si>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</si>
  <si>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</si>
  <si>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</si>
  <si>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</si>
  <si>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</si>
  <si>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</si>
  <si>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</si>
  <si>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</si>
  <si>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</si>
  <si>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信息安全建设</t>
  </si>
  <si>
    <t xml:space="preserve">      专用通信</t>
  </si>
  <si>
    <t xml:space="preserve">      无线电监管</t>
  </si>
  <si>
    <t xml:space="preserve">      工业和信息产业战略研究与标准制定</t>
  </si>
  <si>
    <t xml:space="preserve">      工业和信息产业支持</t>
  </si>
  <si>
    <t xml:space="preserve">      电子专项工程</t>
  </si>
  <si>
    <t xml:space="preserve">      技术基础研究</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</si>
  <si>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</si>
  <si>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</si>
  <si>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</si>
  <si>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</si>
  <si>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</si>
  <si>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</si>
  <si>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</si>
  <si>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</si>
  <si>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其他支持中小企业发展和管理支出</t>
  </si>
  <si>
    <t xml:space="preserve">    其他资源勘探信息等支出</t>
  </si>
  <si>
    <t xml:space="preserve">      黄金事务</t>
  </si>
  <si>
    <t xml:space="preserve">      技术改造支出</t>
  </si>
  <si>
    <t xml:space="preserve">      中药材扶持资金支出</t>
  </si>
  <si>
    <t xml:space="preserve">      重点产业振兴和技术改造项目贷款贴息</t>
  </si>
  <si>
    <t xml:space="preserve">      其他资源勘探信息等支出</t>
  </si>
  <si>
    <t xml:space="preserve">  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</si>
  <si>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</si>
  <si>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</si>
  <si>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</si>
  <si>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</si>
  <si>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</si>
  <si>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</si>
  <si>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</si>
  <si>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</si>
  <si>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</si>
  <si>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t>
  </si>
  <si>
    <t xml:space="preserve">      服务业基础设施建设</t>
  </si>
  <si>
    <t xml:space="preserve">      其他商业服务业等支出</t>
  </si>
  <si>
    <t xml:space="preserve">  金融支出</t>
  </si>
  <si>
    <t xml:space="preserve">    金融部门行政支出</t>
  </si>
  <si>
    <t xml:space="preserve">      安全防卫</t>
  </si>
  <si>
    <t xml:space="preserve">      金融部门其他行政支出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</si>
  <si>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</si>
  <si>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</si>
  <si>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</si>
  <si>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</si>
  <si>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</si>
  <si>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</si>
  <si>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其他金融支出</t>
  </si>
  <si>
    <t xml:space="preserve">  援助其他地区支出</t>
  </si>
  <si>
    <t xml:space="preserve">    一般公共服务</t>
  </si>
  <si>
    <t xml:space="preserve">    教育</t>
  </si>
  <si>
    <t xml:space="preserve">    文化体育与传媒</t>
  </si>
  <si>
    <t xml:space="preserve">    医疗卫生</t>
  </si>
  <si>
    <t xml:space="preserve">    节能环保</t>
  </si>
  <si>
    <t xml:space="preserve">    交通运输</t>
  </si>
  <si>
    <t xml:space="preserve">    住房保障</t>
  </si>
  <si>
    <t xml:space="preserve">    其他支出</t>
  </si>
  <si>
    <t xml:space="preserve">  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</si>
  <si>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</si>
  <si>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</si>
  <si>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</si>
  <si>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</si>
  <si>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</si>
  <si>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</si>
  <si>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</si>
  <si>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</si>
  <si>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</si>
  <si>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</si>
  <si>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</si>
  <si>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</si>
  <si>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</si>
  <si>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</si>
  <si>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</si>
  <si>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</si>
  <si>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</si>
  <si>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</si>
  <si>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</si>
  <si>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</si>
  <si>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</si>
  <si>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</si>
  <si>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</si>
  <si>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</si>
  <si>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</si>
  <si>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</si>
  <si>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</si>
  <si>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</si>
  <si>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</si>
  <si>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</si>
  <si>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</si>
  <si>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</si>
  <si>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</si>
  <si>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</si>
  <si>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</si>
  <si>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t>
  </si>
  <si>
    <t xml:space="preserve">  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</si>
  <si>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</si>
  <si>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</si>
  <si>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</si>
  <si>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</si>
  <si>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</si>
  <si>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</si>
  <si>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</si>
  <si>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</si>
  <si>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</si>
  <si>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</si>
  <si>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</si>
  <si>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</si>
  <si>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</si>
  <si>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</si>
  <si>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</si>
  <si>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</si>
  <si>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</si>
  <si>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</si>
  <si>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</si>
  <si>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 xml:space="preserve">  粮油物资储备支出</t>
  </si>
  <si>
    <t xml:space="preserve">    粮油事务</t>
  </si>
  <si>
    <t xml:space="preserve">      粮食财务与审计支出</t>
  </si>
  <si>
    <t xml:space="preserve">      粮食信息统计</t>
  </si>
  <si>
    <t xml:space="preserve">      粮食专项业务活动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</si>
  <si>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</si>
  <si>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</si>
  <si>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</si>
  <si>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</si>
  <si>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</si>
  <si>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</si>
  <si>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其他粮油事务支出</t>
  </si>
  <si>
    <t xml:space="preserve">    物资事务</t>
  </si>
  <si>
    <t xml:space="preserve">      铁路专用线</t>
  </si>
  <si>
    <t xml:space="preserve">      护库武警和民兵支出</t>
  </si>
  <si>
    <t xml:space="preserve">      物资保管与保养</t>
  </si>
  <si>
    <t xml:space="preserve">      专项贷款利息</t>
  </si>
  <si>
    <t xml:space="preserve">      物资转移</t>
  </si>
  <si>
    <t xml:space="preserve">      物资轮换</t>
  </si>
  <si>
    <t xml:space="preserve">      仓库建设</t>
  </si>
  <si>
    <t xml:space="preserve">      仓库安防</t>
  </si>
  <si>
    <t xml:space="preserve">      其他物资事务支出</t>
  </si>
  <si>
    <t xml:space="preserve">    能源储备</t>
  </si>
  <si>
    <t xml:space="preserve">      石油储备</t>
  </si>
  <si>
    <t xml:space="preserve">      天然铀能源储备</t>
  </si>
  <si>
    <t xml:space="preserve">      煤炭储备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</si>
  <si>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</si>
  <si>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</si>
  <si>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</si>
  <si>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</si>
  <si>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</si>
  <si>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</si>
  <si>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</si>
  <si>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</si>
  <si>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</si>
  <si>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</si>
  <si>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</si>
  <si>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</si>
  <si>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</si>
  <si>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</si>
  <si>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</si>
  <si>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</si>
  <si>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</si>
  <si>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</si>
  <si>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其他重要商品储备支出</t>
  </si>
  <si>
    <t xml:space="preserve">  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</si>
  <si>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</si>
  <si>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</si>
  <si>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</si>
  <si>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</si>
  <si>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</si>
  <si>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</si>
  <si>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</si>
  <si>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</si>
  <si>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</si>
  <si>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</si>
  <si>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</si>
  <si>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</si>
  <si>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</si>
  <si>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</si>
  <si>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</si>
  <si>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</si>
  <si>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</si>
  <si>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</si>
  <si>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</si>
  <si>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</si>
  <si>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</si>
  <si>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</si>
  <si>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</si>
  <si>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</si>
  <si>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</si>
  <si>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</si>
  <si>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 </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</si>
  <si>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</si>
  <si>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</si>
  <si>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</si>
  <si>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</si>
  <si>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</si>
  <si>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</si>
  <si>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中央自然灾害生活补助</t>
  </si>
  <si>
    <t xml:space="preserve">      地方自然灾害生活补助</t>
  </si>
  <si>
    <t xml:space="preserve">      自然灾害救灾补助</t>
  </si>
  <si>
    <t xml:space="preserve">      自然灾害灾后重建补助</t>
  </si>
  <si>
    <t xml:space="preserve">      其他自然灾害生活救助支出</t>
  </si>
  <si>
    <t xml:space="preserve">    其他灾害防治及应急管理支出</t>
  </si>
  <si>
    <t xml:space="preserve">  预备费</t>
  </si>
  <si>
    <t xml:space="preserve">  其他支出</t>
  </si>
  <si>
    <t xml:space="preserve">      其他支出</t>
  </si>
  <si>
    <t xml:space="preserve">  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</si>
  <si>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</si>
  <si>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</si>
  <si>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</si>
  <si>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</si>
  <si>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</si>
  <si>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 xml:space="preserve">  债务发行费用支出</t>
  </si>
  <si>
    <t xml:space="preserve">    地方政府一般债务发行费用支出</t>
  </si>
  <si>
    <t>地方一般公共预算支出合计</t>
  </si>
  <si>
    <t>援助其他地区支出</t>
  </si>
  <si>
    <t>地方政府一般债券还本支出</t>
  </si>
  <si>
    <t xml:space="preserve">   地方政府一般债券还本支出</t>
  </si>
  <si>
    <t xml:space="preserve">   地方政府其他一般债务还本支出</t>
  </si>
  <si>
    <t>地方政府一般债券转贷支出</t>
  </si>
  <si>
    <t xml:space="preserve">   一般新增地方政府债券转贷支出</t>
  </si>
  <si>
    <t xml:space="preserve">   一般置换债券转贷支出</t>
  </si>
  <si>
    <t>上解上级支出</t>
  </si>
  <si>
    <t>安排预算稳定调节基金</t>
  </si>
  <si>
    <t>调出资金</t>
  </si>
  <si>
    <t>结转下年支出</t>
  </si>
  <si>
    <t>支出总计</t>
  </si>
  <si>
    <t>2020年攀枝花市一般公共预算政府预算经济分类支出(草案)表</t>
  </si>
  <si>
    <t>单位：万元</t>
  </si>
  <si>
    <t>经济分类科目</t>
  </si>
  <si>
    <t>执行数</t>
  </si>
  <si>
    <t>一、机关工资福利支出</t>
  </si>
  <si>
    <t xml:space="preserve">        工资奖金津补贴</t>
  </si>
  <si>
    <t xml:space="preserve">        社会保障缴费</t>
  </si>
  <si>
    <t xml:space="preserve">        住房公积金</t>
  </si>
  <si>
    <t xml:space="preserve">        其他工资福利支出</t>
  </si>
  <si>
    <t>二、机关商品和服务支出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</si>
  <si>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</si>
  <si>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</si>
  <si>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</si>
  <si>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</si>
  <si>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</si>
  <si>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</si>
  <si>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</si>
  <si>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</si>
  <si>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</si>
  <si>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</si>
  <si>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三、机关资本性支出（一）</t>
  </si>
  <si>
    <t xml:space="preserve">        房屋建筑物构建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</si>
  <si>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</si>
  <si>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</si>
  <si>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</si>
  <si>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</si>
  <si>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</si>
  <si>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</si>
  <si>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四、机关资本性支出（二）</t>
  </si>
  <si>
    <t>五、对事业单位经常性补助</t>
  </si>
  <si>
    <t xml:space="preserve">        工资福利支出</t>
  </si>
  <si>
    <t xml:space="preserve">        商品和福利支出</t>
  </si>
  <si>
    <t xml:space="preserve">        其他对事业单位补助</t>
  </si>
  <si>
    <t>六、对事业单位资本性补助</t>
  </si>
  <si>
    <t xml:space="preserve">        资本性支出（一）</t>
  </si>
  <si>
    <t xml:space="preserve">        资本性支出（二）</t>
  </si>
  <si>
    <t>七、对企业补助</t>
  </si>
  <si>
    <t xml:space="preserve">        费用补贴</t>
  </si>
  <si>
    <t xml:space="preserve">        利息补贴</t>
  </si>
  <si>
    <t xml:space="preserve">        其他对企业补助</t>
  </si>
  <si>
    <t>八、对企业资本性支出</t>
  </si>
  <si>
    <t xml:space="preserve">        对企业资本性支出（一）</t>
  </si>
  <si>
    <t xml:space="preserve">        对企业资本性支出（二）</t>
  </si>
  <si>
    <t>九、对个人和家庭的补助</t>
  </si>
  <si>
    <t xml:space="preserve">        社会福利和救助</t>
  </si>
  <si>
    <t xml:space="preserve">        助学金</t>
  </si>
  <si>
    <t xml:space="preserve">        个人农业生产补贴</t>
  </si>
  <si>
    <t xml:space="preserve">        离退休费</t>
  </si>
  <si>
    <t xml:space="preserve">        其他对个人和家庭补助</t>
  </si>
  <si>
    <t>十、对社会保障基金补助</t>
  </si>
  <si>
    <t xml:space="preserve">        对社会保险基金补助</t>
  </si>
  <si>
    <t xml:space="preserve">        补充全国社会保障基金</t>
  </si>
  <si>
    <t>十一、债务利息及费用支出</t>
  </si>
  <si>
    <t xml:space="preserve">        国内债务付息</t>
  </si>
  <si>
    <t xml:space="preserve">        国外债务付息</t>
  </si>
  <si>
    <t xml:space="preserve">        国内债务发行费用</t>
  </si>
  <si>
    <t xml:space="preserve">        国外债务发行费用</t>
  </si>
  <si>
    <t>十二、债务还本支出</t>
  </si>
  <si>
    <t xml:space="preserve">        国内债务还本</t>
  </si>
  <si>
    <t xml:space="preserve">        国外债务还本</t>
  </si>
  <si>
    <t>十三、转移性支出</t>
  </si>
  <si>
    <t xml:space="preserve">        上下级政府间转移性支出</t>
  </si>
  <si>
    <t xml:space="preserve">        援助其他地区支出</t>
  </si>
  <si>
    <t xml:space="preserve">        债务转贷</t>
  </si>
  <si>
    <t xml:space="preserve">        调出资金</t>
  </si>
  <si>
    <t>十四、预备费及预留</t>
  </si>
  <si>
    <t xml:space="preserve">        预备费</t>
  </si>
  <si>
    <t xml:space="preserve">        预留</t>
  </si>
  <si>
    <t>十五、其他支出</t>
  </si>
  <si>
    <t xml:space="preserve">        赠与</t>
  </si>
  <si>
    <t xml:space="preserve">        国家赔偿费用支出</t>
  </si>
  <si>
    <t xml:space="preserve">        对民间非盈利组织和群众性自治组织补贴</t>
  </si>
  <si>
    <t xml:space="preserve">        其他支出</t>
  </si>
  <si>
    <t>合计</t>
  </si>
  <si>
    <t>2020年攀枝花市一般公共预算收支平衡表</t>
  </si>
  <si>
    <t>一般公共预算收入</t>
  </si>
  <si>
    <t>一般公共预算支出</t>
  </si>
  <si>
    <t>上级补助收入</t>
  </si>
  <si>
    <t>补助下级支出</t>
  </si>
  <si>
    <t xml:space="preserve">  返还性收入</t>
  </si>
  <si>
    <t xml:space="preserve">  返还性支出</t>
  </si>
  <si>
    <t xml:space="preserve">  一般性转移支付收入</t>
  </si>
  <si>
    <t xml:space="preserve">  一般性转移支付支出</t>
  </si>
  <si>
    <t xml:space="preserve">  专项转移支付收入</t>
  </si>
  <si>
    <t xml:space="preserve">  专项转移支付支出</t>
  </si>
  <si>
    <t>下级上解收入</t>
  </si>
  <si>
    <t xml:space="preserve">  体制上解收入</t>
  </si>
  <si>
    <t xml:space="preserve">  体制上解支出</t>
  </si>
  <si>
    <t xml:space="preserve">  出口退税专项上解收入</t>
  </si>
  <si>
    <t xml:space="preserve">  出口退税专项上解支出</t>
  </si>
  <si>
    <t xml:space="preserve">  成品油价格和税费改革专项上解收入</t>
  </si>
  <si>
    <t xml:space="preserve">  成品油价格和税费改革专项上解支出</t>
  </si>
  <si>
    <t xml:space="preserve">  专项上解收入</t>
  </si>
  <si>
    <t xml:space="preserve">  专项上解支出</t>
  </si>
  <si>
    <t xml:space="preserve">调入资金   </t>
  </si>
  <si>
    <t>债务收入</t>
  </si>
  <si>
    <t>债务还本支出</t>
  </si>
  <si>
    <t xml:space="preserve">  地方政府债务收入</t>
  </si>
  <si>
    <t xml:space="preserve">  地方政府一般债务还本支出</t>
  </si>
  <si>
    <t xml:space="preserve">    一般债务收入</t>
  </si>
  <si>
    <t xml:space="preserve">    地方政府一般债券还本支出</t>
  </si>
  <si>
    <t xml:space="preserve">      地方政府一般债券收入</t>
  </si>
  <si>
    <t xml:space="preserve">    地方政府向外国政府借款还本支出</t>
  </si>
  <si>
    <t xml:space="preserve">      地方政府向外国政府借款收入</t>
  </si>
  <si>
    <t xml:space="preserve">    地方政府向国际组织借款还本支出</t>
  </si>
  <si>
    <t xml:space="preserve">      地方政府向国际组织借款收入</t>
  </si>
  <si>
    <t xml:space="preserve">    地方政府其他一般债务还本支出</t>
  </si>
  <si>
    <t xml:space="preserve">      地方政府其他一般债务收入</t>
  </si>
  <si>
    <t>债务转贷收入</t>
  </si>
  <si>
    <t>债务转贷支出</t>
  </si>
  <si>
    <t xml:space="preserve">  地方政府一般债务转贷收入</t>
  </si>
  <si>
    <t xml:space="preserve">  地方政府一般债券转贷支出</t>
  </si>
  <si>
    <t xml:space="preserve">    地方政府一般债券转贷收入</t>
  </si>
  <si>
    <t xml:space="preserve">  地方政府向外国政府借款转贷支出</t>
  </si>
  <si>
    <t xml:space="preserve">    地方政府向外国政府借款转贷收入</t>
  </si>
  <si>
    <t xml:space="preserve">  地方政府向国际组织借款转贷支出</t>
  </si>
  <si>
    <t xml:space="preserve">    地方政府向国际组织借款转贷收入</t>
  </si>
  <si>
    <t xml:space="preserve">  地方政府其他一般债务转贷支出</t>
  </si>
  <si>
    <t xml:space="preserve">    地方政府其他一般债务转贷收入</t>
  </si>
  <si>
    <t>国债转贷收入</t>
  </si>
  <si>
    <t>增设预算周转金</t>
  </si>
  <si>
    <t>国债转贷资金上年结余</t>
  </si>
  <si>
    <t>拨付国债转贷资金数</t>
  </si>
  <si>
    <t>国债转贷转补助数</t>
  </si>
  <si>
    <t>国债转贷资金结余</t>
  </si>
  <si>
    <t>接受其他地区援助收入</t>
  </si>
  <si>
    <t xml:space="preserve">  接受其他省(自治区、直辖市、计划单列市)援助收入</t>
  </si>
  <si>
    <t xml:space="preserve">  援助其他省(自治区、直辖市、计划单列市)支出</t>
  </si>
  <si>
    <t xml:space="preserve">  接受省内其他地市(区)援助收入</t>
  </si>
  <si>
    <t xml:space="preserve">  援助省内其他地市(区)支出</t>
  </si>
  <si>
    <t xml:space="preserve">  接受市内其他县市(区)援助收入</t>
  </si>
  <si>
    <t xml:space="preserve">  援助市内其他县市(区)支出</t>
  </si>
  <si>
    <t>省补助计划单列市收入</t>
  </si>
  <si>
    <t>计划单列市上解省支出</t>
  </si>
  <si>
    <t>年终结余</t>
  </si>
  <si>
    <t>减:结转下年的支出</t>
  </si>
  <si>
    <t>净结余</t>
  </si>
  <si>
    <t>收  入  总  计</t>
  </si>
  <si>
    <t>支  出  总  计</t>
  </si>
  <si>
    <t>2020年攀枝花市市本级一般公共预算收入（草案）表</t>
  </si>
  <si>
    <t xml:space="preserve">  从政府性基金调入</t>
  </si>
  <si>
    <t xml:space="preserve">  从国有资本经营调入</t>
  </si>
  <si>
    <t xml:space="preserve">  从其他资金调入</t>
  </si>
  <si>
    <t>2020年攀枝花市市本级一般公共预算支出（草案)表</t>
  </si>
  <si>
    <t>转移性支出</t>
  </si>
  <si>
    <t xml:space="preserve">      消费税和增值税税收返还支出</t>
  </si>
  <si>
    <t xml:space="preserve">      所得税基数返还支出</t>
  </si>
  <si>
    <t xml:space="preserve">      成品油价格和税收返还支出</t>
  </si>
  <si>
    <t xml:space="preserve">      其他税收返还支出</t>
  </si>
  <si>
    <t xml:space="preserve">      增值税“五五分享”税收返还支出</t>
  </si>
  <si>
    <t xml:space="preserve">  一般性转移支付</t>
  </si>
  <si>
    <t xml:space="preserve">    均衡性转移支付支出</t>
  </si>
  <si>
    <t xml:space="preserve">    固定数额补助支出</t>
  </si>
  <si>
    <t xml:space="preserve">    其他各项一般性转移支付及结算补助支出</t>
  </si>
  <si>
    <t xml:space="preserve">  专项转移支付</t>
  </si>
  <si>
    <t>2020年攀枝花市市本级一般公共预算基本支出(草案)表</t>
  </si>
  <si>
    <r>
      <rPr>
        <sz val="11"/>
        <color indexed="8"/>
        <rFont val="宋体"/>
        <charset val="134"/>
      </rPr>
      <t xml:space="preserve">      </t>
    </r>
    <r>
      <rPr>
        <sz val="11"/>
        <color indexed="8"/>
        <rFont val="宋体"/>
        <charset val="134"/>
      </rPr>
      <t xml:space="preserve"> </t>
    </r>
    <r>
      <rPr>
        <sz val="11"/>
        <color indexed="8"/>
        <rFont val="宋体"/>
        <charset val="134"/>
      </rPr>
      <t xml:space="preserve"> 会议费</t>
    </r>
  </si>
  <si>
    <t>2020年攀枝花市市本级一般公共预算收支平衡表</t>
  </si>
  <si>
    <t>2020年攀枝花市政府性基金收入预算(草案)表</t>
  </si>
  <si>
    <t>预算编码</t>
  </si>
  <si>
    <t>增减%</t>
  </si>
  <si>
    <t>农网还贷资金收入</t>
  </si>
  <si>
    <t>铁路建设基金收入</t>
  </si>
  <si>
    <t>民航发展基金收入</t>
  </si>
  <si>
    <t>海南省高等级公路车辆通行附加费收入</t>
  </si>
  <si>
    <t>港口建设费收入</t>
  </si>
  <si>
    <t>旅游发展基金收入</t>
  </si>
  <si>
    <t>国家电影事业发展专项资金收入</t>
  </si>
  <si>
    <t>国有土地收益基金收入</t>
  </si>
  <si>
    <t>农业土地开发资金收入</t>
  </si>
  <si>
    <t>国有土地使用权出让收入</t>
  </si>
  <si>
    <t>大中型水库移民后期扶持基金收入</t>
  </si>
  <si>
    <t>大中型水库库区基金收入</t>
  </si>
  <si>
    <t>三峡水库库区基金收入</t>
  </si>
  <si>
    <t>中央特别国债经营基金收入</t>
  </si>
  <si>
    <t>中央特别国债经营基金财务收入</t>
  </si>
  <si>
    <t>彩票公益金收入</t>
  </si>
  <si>
    <t>城市基础设施配套费收入</t>
  </si>
  <si>
    <t>小型水库移民扶助基金收入</t>
  </si>
  <si>
    <t>国家重大水利工程建设基金收入</t>
  </si>
  <si>
    <t>车辆通行费</t>
  </si>
  <si>
    <t>核电站乏燃料处理处置基金收入</t>
  </si>
  <si>
    <t>可再生能源电价附加收入</t>
  </si>
  <si>
    <t>船舶油污损害赔偿基金收入</t>
  </si>
  <si>
    <t>废弃电器电子产品处理基金收入</t>
  </si>
  <si>
    <t>污水处理费收入</t>
  </si>
  <si>
    <t>彩票发行机构和彩票销售机构的业务费用</t>
  </si>
  <si>
    <t>其他政府性基金收入</t>
  </si>
  <si>
    <t>政府性基金收入合计</t>
  </si>
  <si>
    <t>地方政府专项债务转贷收入</t>
  </si>
  <si>
    <t xml:space="preserve">    专项新增地方政府债券收入</t>
  </si>
  <si>
    <t xml:space="preserve">    专项置换债券收入</t>
  </si>
  <si>
    <t xml:space="preserve">  政府性基金转移收入</t>
  </si>
  <si>
    <t xml:space="preserve">     政府性基金补助收入</t>
  </si>
  <si>
    <t xml:space="preserve">     下级上解收入</t>
  </si>
  <si>
    <t>上年结余收入</t>
  </si>
  <si>
    <t>政府性基金收入总计</t>
  </si>
  <si>
    <t>2020年攀枝花市政府性基金支出预算（草案）表</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</si>
  <si>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</si>
  <si>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</si>
  <si>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</si>
  <si>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</si>
  <si>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</si>
  <si>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</si>
  <si>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</si>
  <si>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</si>
  <si>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</si>
  <si>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</si>
  <si>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</si>
  <si>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</si>
  <si>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</si>
  <si>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</si>
  <si>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</si>
  <si>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</si>
  <si>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</si>
  <si>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</si>
  <si>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</si>
  <si>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</si>
  <si>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</si>
  <si>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</si>
  <si>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</si>
  <si>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</si>
  <si>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</si>
  <si>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</si>
  <si>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</si>
  <si>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</si>
  <si>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</si>
  <si>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</si>
  <si>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</si>
  <si>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</si>
  <si>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</si>
  <si>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</si>
  <si>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</si>
  <si>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</si>
  <si>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</si>
  <si>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</si>
  <si>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</si>
  <si>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国有土地使用权出让收入及对应专项债务收入安排的支出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</si>
  <si>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</si>
  <si>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</si>
  <si>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</si>
  <si>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</si>
  <si>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</si>
  <si>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</si>
  <si>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</si>
  <si>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</si>
  <si>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</si>
  <si>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</si>
  <si>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其他国有土地使用权出让收入安排的支出</t>
  </si>
  <si>
    <t xml:space="preserve">    国有土地收益基金及对应专项债务收入安排的支出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</si>
  <si>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</si>
  <si>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</si>
  <si>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</si>
  <si>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</si>
  <si>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</si>
  <si>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</si>
  <si>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</si>
  <si>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</si>
  <si>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</si>
  <si>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</si>
  <si>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</si>
  <si>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</si>
  <si>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t>
  </si>
  <si>
    <t xml:space="preserve">      其他土地储备专项债券收入安排的支出</t>
  </si>
  <si>
    <t xml:space="preserve">    棚户区改造专项债券收入安排的支出</t>
  </si>
  <si>
    <t xml:space="preserve">      其他棚户区改造专项债券收入安排的支出</t>
  </si>
  <si>
    <t xml:space="preserve">    城市基础设施配套费对应专项债务收入安排的支出</t>
  </si>
  <si>
    <t xml:space="preserve">      其他城市基础设施配套费对应专项债务收入安排的支出</t>
  </si>
  <si>
    <t xml:space="preserve">    污水处理费对应专项债务收入安排的支出</t>
  </si>
  <si>
    <t xml:space="preserve">      其他污水处理费对应专项债务收入安排的支出</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</si>
  <si>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</si>
  <si>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</si>
  <si>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</si>
  <si>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</si>
  <si>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</si>
  <si>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</si>
  <si>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</si>
  <si>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</si>
  <si>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三峡工程后续工作</t>
  </si>
  <si>
    <t xml:space="preserve">      地方重大水利工程建设</t>
  </si>
  <si>
    <t xml:space="preserve">      其他重大水利工程建设基金支出</t>
  </si>
  <si>
    <t xml:space="preserve">    大中型水库库区基金对应专项债务收入安排的支出</t>
  </si>
  <si>
    <t xml:space="preserve">      其他大中型水库库区基金对应专项债务收入支出</t>
  </si>
  <si>
    <t xml:space="preserve">    国家重大水利工程建设基金对应专项债务收入安排的支出</t>
  </si>
  <si>
    <t xml:space="preserve">      其他重大水利工程建设基金对应专项债务收入支出</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</si>
  <si>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</si>
  <si>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</si>
  <si>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</si>
  <si>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</si>
  <si>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</si>
  <si>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</si>
  <si>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</si>
  <si>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港口建设费安排的支出</t>
  </si>
  <si>
    <t xml:space="preserve">      航道建设和维护</t>
  </si>
  <si>
    <t xml:space="preserve">      航运保障系统建设</t>
  </si>
  <si>
    <t xml:space="preserve">      其他港口建设费安排的支出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</si>
  <si>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</si>
  <si>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</si>
  <si>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</si>
  <si>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</si>
  <si>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</si>
  <si>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</si>
  <si>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</si>
  <si>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</si>
  <si>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</si>
  <si>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</si>
  <si>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</si>
  <si>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</si>
  <si>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</si>
  <si>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</si>
  <si>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</si>
  <si>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</si>
  <si>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</si>
  <si>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</si>
  <si>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</si>
  <si>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</si>
  <si>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</si>
  <si>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</si>
  <si>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</si>
  <si>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</si>
  <si>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t>
  </si>
  <si>
    <t xml:space="preserve">      其他海南省高等级公路车辆通行附加费对应专项债务收入安排的支出</t>
  </si>
  <si>
    <t xml:space="preserve">    政府收费公路专项债券收入安排的支出</t>
  </si>
  <si>
    <t xml:space="preserve">      其他政府收费公路专项债券收入安排的支出</t>
  </si>
  <si>
    <t xml:space="preserve">    车辆通行费对应专项债务收入安排的支出</t>
  </si>
  <si>
    <t xml:space="preserve">    港口建设费对应专项债务收入安排的支出</t>
  </si>
  <si>
    <t xml:space="preserve">      其他港口建设费对应专项债务收入安排的支出</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</si>
  <si>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</si>
  <si>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</si>
  <si>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</si>
  <si>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</si>
  <si>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</si>
  <si>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</si>
  <si>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</si>
  <si>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t>
  </si>
  <si>
    <t xml:space="preserve">      其他地方自行试点项目收益专项债券收入安排的支出</t>
  </si>
  <si>
    <t xml:space="preserve">      其他政府性基金债务收入安排的支出</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</si>
  <si>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</si>
  <si>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</si>
  <si>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</si>
  <si>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</si>
  <si>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</si>
  <si>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</si>
  <si>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</si>
  <si>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</si>
  <si>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</si>
  <si>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</si>
  <si>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</si>
  <si>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</si>
  <si>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</si>
  <si>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</si>
  <si>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</si>
  <si>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</si>
  <si>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</si>
  <si>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用于扶贫的彩票公益金支出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</si>
  <si>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</si>
  <si>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</si>
  <si>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</si>
  <si>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</si>
  <si>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</si>
  <si>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港口建设费债务付息支出</t>
  </si>
  <si>
    <t xml:space="preserve">      国家电影事业发展专项资金债务付息支出</t>
  </si>
  <si>
    <t xml:space="preserve">      国有土地使用权出让金债务付息支出</t>
  </si>
  <si>
    <t xml:space="preserve">      国有土地收益基金债务付息支出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</si>
  <si>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</si>
  <si>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</si>
  <si>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</si>
  <si>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</si>
  <si>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</si>
  <si>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</si>
  <si>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</si>
  <si>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</si>
  <si>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</si>
  <si>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</si>
  <si>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其他地方自行试点项目收益专项债券付息支出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</si>
  <si>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</si>
  <si>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</si>
  <si>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</si>
  <si>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港口建设费债务发行费用支出</t>
  </si>
  <si>
    <t xml:space="preserve">      国家电影事业发展专项资金债务发行费用支出</t>
  </si>
  <si>
    <t xml:space="preserve">      国有土地使用权出让金债务发行费用支出</t>
  </si>
  <si>
    <t xml:space="preserve">      国有土地收益基金债务发行费用支出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</si>
  <si>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</si>
  <si>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</si>
  <si>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</si>
  <si>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</si>
  <si>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</si>
  <si>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</si>
  <si>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</si>
  <si>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</si>
  <si>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</si>
  <si>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</si>
  <si>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</si>
  <si>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</si>
  <si>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政府性基金支出合计</t>
  </si>
  <si>
    <r>
      <rPr>
        <sz val="10"/>
        <rFont val="宋体"/>
        <charset val="134"/>
      </rPr>
      <t xml:space="preserve"> </t>
    </r>
    <r>
      <rPr>
        <sz val="10"/>
        <rFont val="宋体"/>
        <charset val="134"/>
      </rPr>
      <t xml:space="preserve"> </t>
    </r>
    <r>
      <rPr>
        <sz val="10"/>
        <rFont val="宋体"/>
        <charset val="134"/>
      </rPr>
      <t>调出资金</t>
    </r>
  </si>
  <si>
    <t xml:space="preserve">  年终结余</t>
  </si>
  <si>
    <t xml:space="preserve">  地方政府专项债务还本支出</t>
  </si>
  <si>
    <t xml:space="preserve">                   政府性基金支出总计</t>
  </si>
  <si>
    <t>2020年攀枝花市市本级政府性基金收入预算（草案）表</t>
  </si>
  <si>
    <t>新型墙体材料专项基金收入</t>
  </si>
  <si>
    <t>城市公用事业附加收入</t>
  </si>
  <si>
    <t>2020年攀枝花市市本级政府性基金支出预算（草案）表</t>
  </si>
  <si>
    <r>
      <rPr>
        <sz val="10"/>
        <rFont val="宋体"/>
        <charset val="134"/>
      </rPr>
      <t xml:space="preserve"> </t>
    </r>
    <r>
      <rPr>
        <sz val="10"/>
        <rFont val="宋体"/>
        <charset val="134"/>
      </rPr>
      <t xml:space="preserve"> 上解上级支出</t>
    </r>
  </si>
  <si>
    <r>
      <rPr>
        <sz val="10"/>
        <rFont val="宋体"/>
        <charset val="134"/>
      </rPr>
      <t xml:space="preserve"> </t>
    </r>
    <r>
      <rPr>
        <sz val="10"/>
        <rFont val="宋体"/>
        <charset val="134"/>
      </rPr>
      <t xml:space="preserve"> 补助下级支出</t>
    </r>
  </si>
  <si>
    <t>2020年攀枝花市国有资本经营预算收支预算（草案）表</t>
  </si>
  <si>
    <t xml:space="preserve">  利润收入</t>
  </si>
  <si>
    <t>一、解决历史遗留问题及改革成本支出</t>
  </si>
  <si>
    <t xml:space="preserve">  股利、股息收入</t>
  </si>
  <si>
    <t xml:space="preserve">      “ 三供一业” 移交补助支出</t>
  </si>
  <si>
    <t xml:space="preserve">  产权转让收入</t>
  </si>
  <si>
    <t xml:space="preserve">       国有企业办职教幼教补助支出</t>
  </si>
  <si>
    <t xml:space="preserve">  清算收入</t>
  </si>
  <si>
    <t xml:space="preserve">       国有企业退休人员社会化管理补助支出</t>
  </si>
  <si>
    <t xml:space="preserve">  其他国有资本经营预算收入</t>
  </si>
  <si>
    <t xml:space="preserve">       国有企业改革成本支出</t>
  </si>
  <si>
    <t xml:space="preserve">       其他解决历史遗留问题及改革成本支出</t>
  </si>
  <si>
    <t>二、国有企业资本金注入</t>
  </si>
  <si>
    <t xml:space="preserve">       国有经济结构调整支出</t>
  </si>
  <si>
    <t xml:space="preserve">       公益性设施投资支出 </t>
  </si>
  <si>
    <t xml:space="preserve">       前瞻性战略性产业发展支出</t>
  </si>
  <si>
    <t xml:space="preserve">       生态环境保护支出</t>
  </si>
  <si>
    <t xml:space="preserve">       支持科技进步支出 </t>
  </si>
  <si>
    <t xml:space="preserve">       保障国家经济安全支出</t>
  </si>
  <si>
    <t xml:space="preserve">       对外投资合作支出</t>
  </si>
  <si>
    <t xml:space="preserve">       其他国有企业资本金注入</t>
  </si>
  <si>
    <t>三、国有企业政策性补贴</t>
  </si>
  <si>
    <t xml:space="preserve">       国有企业政策性补贴</t>
  </si>
  <si>
    <t>四、金融国有资本经营预算支出</t>
  </si>
  <si>
    <t xml:space="preserve">       资本性支出</t>
  </si>
  <si>
    <t xml:space="preserve">       改革性支出</t>
  </si>
  <si>
    <t xml:space="preserve">       其他金融国有资本经营预算支出</t>
  </si>
  <si>
    <t>五、其他国有资本经营预算支出</t>
  </si>
  <si>
    <t>支出合计</t>
  </si>
  <si>
    <t>国有资本经营收入</t>
  </si>
  <si>
    <t>国有资本经营支出</t>
  </si>
  <si>
    <t>2020年攀枝花市市本级国有资本经营预算收支预算（草案）表</t>
  </si>
  <si>
    <t>2020年攀枝花市全市及市本级社会保险基金收入预算（草案）表</t>
  </si>
  <si>
    <r>
      <rPr>
        <b/>
        <sz val="12"/>
        <rFont val="宋体"/>
        <charset val="134"/>
      </rPr>
      <t>预</t>
    </r>
    <r>
      <rPr>
        <b/>
        <sz val="12"/>
        <rFont val="Times New Roman"/>
        <charset val="134"/>
      </rPr>
      <t xml:space="preserve">    </t>
    </r>
    <r>
      <rPr>
        <b/>
        <sz val="12"/>
        <rFont val="宋体"/>
        <charset val="134"/>
      </rPr>
      <t>算</t>
    </r>
    <r>
      <rPr>
        <b/>
        <sz val="12"/>
        <rFont val="Times New Roman"/>
        <charset val="134"/>
      </rPr>
      <t xml:space="preserve">    </t>
    </r>
    <r>
      <rPr>
        <b/>
        <sz val="12"/>
        <rFont val="宋体"/>
        <charset val="134"/>
      </rPr>
      <t>科</t>
    </r>
    <r>
      <rPr>
        <b/>
        <sz val="12"/>
        <rFont val="Times New Roman"/>
        <charset val="134"/>
      </rPr>
      <t xml:space="preserve">    </t>
    </r>
    <r>
      <rPr>
        <b/>
        <sz val="12"/>
        <rFont val="宋体"/>
        <charset val="134"/>
      </rPr>
      <t>目</t>
    </r>
  </si>
  <si>
    <t>简要说明</t>
  </si>
  <si>
    <t>一、企业职工基本养老保险基金收入</t>
  </si>
  <si>
    <t xml:space="preserve">     企业职工养老保险实行的是省级统筹。</t>
  </si>
  <si>
    <t xml:space="preserve">    其中：企业职工基本养老保险费收入</t>
  </si>
  <si>
    <t xml:space="preserve">          企业职工基本养老保险基金财政补贴收入</t>
  </si>
  <si>
    <t xml:space="preserve">          企业职工基本养老保险基金利息收入</t>
  </si>
  <si>
    <t xml:space="preserve">          企业职工基本养老保险基金委托投资收益</t>
  </si>
  <si>
    <t xml:space="preserve">          转移收入</t>
  </si>
  <si>
    <t xml:space="preserve">          其他企业职工基本养老保险基金收入</t>
  </si>
  <si>
    <t xml:space="preserve">          企业职工基本养老保险基金上级补助收入</t>
  </si>
  <si>
    <t>二、失业保险基金收入</t>
  </si>
  <si>
    <t xml:space="preserve">    其中：失业保险费收入</t>
  </si>
  <si>
    <t xml:space="preserve">          失业保险基金财政补贴收入</t>
  </si>
  <si>
    <t xml:space="preserve">          失业保险基金利息收入</t>
  </si>
  <si>
    <t xml:space="preserve">          失业保险基金转移收入</t>
  </si>
  <si>
    <t xml:space="preserve">          其他失业保险基金收入</t>
  </si>
  <si>
    <t>三、城镇职工基本医疗保险(含生育保险）基金收入</t>
  </si>
  <si>
    <t xml:space="preserve">    其中：基本医疗保险费收入</t>
  </si>
  <si>
    <t xml:space="preserve">          财政补贴收入</t>
  </si>
  <si>
    <t xml:space="preserve">          利息收入</t>
  </si>
  <si>
    <t xml:space="preserve">          其他收入</t>
  </si>
  <si>
    <t>四、工伤保险基金收入</t>
  </si>
  <si>
    <t xml:space="preserve">    其中：工伤保险费收入</t>
  </si>
  <si>
    <t xml:space="preserve">          工伤保险基金财政补贴收入</t>
  </si>
  <si>
    <t xml:space="preserve">          工伤保险基金利息收入</t>
  </si>
  <si>
    <t xml:space="preserve">          其他工伤保险基金收入</t>
  </si>
  <si>
    <t>五、城乡居民基本养老保险基金收入</t>
  </si>
  <si>
    <t xml:space="preserve">    其中：城乡居民基本养老保险基金缴费收入</t>
  </si>
  <si>
    <t xml:space="preserve">          城乡居民基本养老保险基金财政补贴收入</t>
  </si>
  <si>
    <t xml:space="preserve">          城乡居民基本养老保险基金利息收入</t>
  </si>
  <si>
    <t xml:space="preserve">          城乡居民基本养老保险基金委托投资收益</t>
  </si>
  <si>
    <t xml:space="preserve">          城乡居民基本养老保险基金集体补助收入</t>
  </si>
  <si>
    <t xml:space="preserve">          城乡居民基本养老保险基金转移收入</t>
  </si>
  <si>
    <t xml:space="preserve">          其他城乡居民基本养老保险基金收入</t>
  </si>
  <si>
    <t>六、机关事业单位基本养老保险基金收入</t>
  </si>
  <si>
    <t xml:space="preserve">    机关事业单位养老保险实行的是省级统筹。</t>
  </si>
  <si>
    <t xml:space="preserve">    其中：机关事业单位基本养老保险费收入</t>
  </si>
  <si>
    <t xml:space="preserve">          机关事业单位基本养老保险基金财政补助收入</t>
  </si>
  <si>
    <t xml:space="preserve">          机关事业单位基本养老保险基金利息收入</t>
  </si>
  <si>
    <t xml:space="preserve">          机关事业单位基本养老保险基金委托投资收益</t>
  </si>
  <si>
    <t xml:space="preserve">          其他机关事业单位基本养老保险基金收入</t>
  </si>
  <si>
    <t>七、城乡居民基本医疗保险基金收入</t>
  </si>
  <si>
    <t xml:space="preserve">    其中：城乡居民基本医疗保险基金缴费收入</t>
  </si>
  <si>
    <t xml:space="preserve">          城乡居民基本医疗保险基金财政补贴收入</t>
  </si>
  <si>
    <t xml:space="preserve">          城乡居民基本医疗保险基金利息收入</t>
  </si>
  <si>
    <t xml:space="preserve">          其他城乡居民基本医疗保险基金收入</t>
  </si>
  <si>
    <t>社会保险基金收入合计</t>
  </si>
  <si>
    <t>2020年攀枝花市全市及市本级社会保险基金支出预算（草案）表</t>
  </si>
  <si>
    <t>一、企业职工基本养老保险基金支出</t>
  </si>
  <si>
    <t xml:space="preserve">    其中：基本养老金</t>
  </si>
  <si>
    <t xml:space="preserve">          医疗补助金</t>
  </si>
  <si>
    <t xml:space="preserve">          丧葬抚恤补助</t>
  </si>
  <si>
    <t xml:space="preserve">          转移支出</t>
  </si>
  <si>
    <t xml:space="preserve">          其他企业职工基本养老保险基金支出</t>
  </si>
  <si>
    <t xml:space="preserve">          企业职工基本养老保险上解上级支出</t>
  </si>
  <si>
    <t>二、失业保险基金支出</t>
  </si>
  <si>
    <t xml:space="preserve">    其中：失业保险金</t>
  </si>
  <si>
    <t xml:space="preserve">          医疗保险费</t>
  </si>
  <si>
    <t xml:space="preserve">          职业培训和职业介绍补贴</t>
  </si>
  <si>
    <t xml:space="preserve">          技能提升补贴支出</t>
  </si>
  <si>
    <t xml:space="preserve">          稳岗补贴支出</t>
  </si>
  <si>
    <t xml:space="preserve">          其他失业保险基金支出</t>
  </si>
  <si>
    <t xml:space="preserve">          失业保险基金上解上级支出</t>
  </si>
  <si>
    <t>三、城镇职工基本医疗保险（含生育保险）基金支出</t>
  </si>
  <si>
    <t xml:space="preserve">    其中：基本医疗保险统筹基金待遇支出</t>
  </si>
  <si>
    <t xml:space="preserve">          基本医疗保险个人账户基金待遇支出</t>
  </si>
  <si>
    <t xml:space="preserve">          其他城镇职工基本医疗保险基金支出</t>
  </si>
  <si>
    <t>四、工伤保险基金支出</t>
  </si>
  <si>
    <t xml:space="preserve">    其中：工伤保险待遇</t>
  </si>
  <si>
    <t xml:space="preserve">          劳动能力鉴定支出</t>
  </si>
  <si>
    <t xml:space="preserve">          工伤预防费用支出</t>
  </si>
  <si>
    <t xml:space="preserve">          其他工伤保险基金支出</t>
  </si>
  <si>
    <t xml:space="preserve">         上解上级支出</t>
  </si>
  <si>
    <t>五、城乡居民基本养老保险基金支出</t>
  </si>
  <si>
    <t xml:space="preserve">    其中：基础养老金支出</t>
  </si>
  <si>
    <t xml:space="preserve">          个人账户养老金支出</t>
  </si>
  <si>
    <t xml:space="preserve">          丧葬抚恤补助支出</t>
  </si>
  <si>
    <t xml:space="preserve">          其他城乡居民基本养老保险基金支出</t>
  </si>
  <si>
    <t>六、机关事业单位基本养老保险基金支出</t>
  </si>
  <si>
    <t xml:space="preserve">    其中：基本养老金支出</t>
  </si>
  <si>
    <t xml:space="preserve">          其他机关事业单位基本养老保险基金支出</t>
  </si>
  <si>
    <t>七、城乡居民基本医疗保险基金支出</t>
  </si>
  <si>
    <t xml:space="preserve">    其中：城乡居民基本医疗保险基金医疗待遇支出</t>
  </si>
  <si>
    <t xml:space="preserve">          大病医疗保险支出</t>
  </si>
  <si>
    <t xml:space="preserve">          其他城乡居民基本医疗保险基金支出</t>
  </si>
  <si>
    <t>社会保险基金支出合计</t>
  </si>
  <si>
    <t>2020年攀枝花市财政收入预算表</t>
  </si>
  <si>
    <t>项    目</t>
  </si>
  <si>
    <t>一、一般公共预算收入</t>
  </si>
  <si>
    <t>市级收入</t>
  </si>
  <si>
    <t>县区收入</t>
  </si>
  <si>
    <t>二、政府性基金预算收入</t>
  </si>
  <si>
    <t>三、国有资本经营预算收入</t>
  </si>
  <si>
    <t>全市财政收入</t>
  </si>
  <si>
    <t>县区财政收入</t>
  </si>
  <si>
    <t>注：上述收入不含社会保险基金收入。</t>
  </si>
  <si>
    <t>2020年攀枝花市财政支出预算表</t>
  </si>
  <si>
    <t>一、一般公共预算支出</t>
  </si>
  <si>
    <t>市级支出</t>
  </si>
  <si>
    <t>县区支出</t>
  </si>
  <si>
    <t>二、政府性基金预算支出</t>
  </si>
  <si>
    <t>三、国有资本经营预算支出</t>
  </si>
  <si>
    <t>全市财政支出</t>
  </si>
  <si>
    <t>县区财政支出</t>
  </si>
  <si>
    <t>注：上述支出不含社会保险基金支出，以及在一般公共预算和政府性基金预算中安排的政府债务还本和援助其他地区支出。</t>
  </si>
</sst>
</file>

<file path=xl/styles.xml><?xml version="1.0" encoding="utf-8"?>
<styleSheet xmlns="http://schemas.openxmlformats.org/spreadsheetml/2006/main">
  <numFmts count="9">
    <numFmt numFmtId="41" formatCode="_ * #,##0_ ;_ * \-#,##0_ ;_ * &quot;-&quot;_ ;_ @_ "/>
    <numFmt numFmtId="43" formatCode="_ * #,##0.00_ ;_ * \-#,##0.00_ ;_ * &quot;-&quot;??_ ;_ @_ "/>
    <numFmt numFmtId="44" formatCode="_ &quot;￥&quot;* #,##0.00_ ;_ &quot;￥&quot;* \-#,##0.00_ ;_ &quot;￥&quot;* &quot;-&quot;??_ ;_ @_ "/>
    <numFmt numFmtId="42" formatCode="_ &quot;￥&quot;* #,##0_ ;_ &quot;￥&quot;* \-#,##0_ ;_ &quot;￥&quot;* &quot;-&quot;_ ;_ @_ "/>
    <numFmt numFmtId="176" formatCode="0_ "/>
    <numFmt numFmtId="177" formatCode="#,##0_ "/>
    <numFmt numFmtId="178" formatCode="_ * #,##0_ ;_ * \-#,##0_ ;_ * &quot;-&quot;??_ ;_ @_ "/>
    <numFmt numFmtId="179" formatCode="0_);[Red]\(0\)"/>
    <numFmt numFmtId="180" formatCode="0.0%"/>
  </numFmts>
  <fonts count="57">
    <font>
      <sz val="11"/>
      <color theme="1"/>
      <name val="宋体"/>
      <charset val="134"/>
      <scheme val="minor"/>
    </font>
    <font>
      <sz val="18"/>
      <color indexed="8"/>
      <name val="方正小标宋简体"/>
      <charset val="134"/>
    </font>
    <font>
      <sz val="12"/>
      <color indexed="8"/>
      <name val="宋体"/>
      <charset val="134"/>
    </font>
    <font>
      <sz val="18"/>
      <color indexed="8"/>
      <name val="黑体"/>
      <charset val="134"/>
    </font>
    <font>
      <b/>
      <sz val="14"/>
      <color indexed="8"/>
      <name val="宋体"/>
      <charset val="134"/>
    </font>
    <font>
      <sz val="18"/>
      <color indexed="8"/>
      <name val="宋体"/>
      <charset val="134"/>
    </font>
    <font>
      <sz val="14"/>
      <color indexed="8"/>
      <name val="宋体"/>
      <charset val="134"/>
    </font>
    <font>
      <sz val="16"/>
      <color indexed="8"/>
      <name val="黑体"/>
      <charset val="134"/>
    </font>
    <font>
      <sz val="17"/>
      <color indexed="8"/>
      <name val="方正小标宋简体"/>
      <charset val="134"/>
    </font>
    <font>
      <b/>
      <sz val="20"/>
      <name val="宋体"/>
      <charset val="134"/>
    </font>
    <font>
      <b/>
      <sz val="12"/>
      <name val="宋体"/>
      <charset val="134"/>
    </font>
    <font>
      <sz val="12"/>
      <name val="宋体"/>
      <charset val="134"/>
    </font>
    <font>
      <sz val="11"/>
      <name val="宋体"/>
      <charset val="134"/>
    </font>
    <font>
      <sz val="10"/>
      <name val="宋体"/>
      <charset val="134"/>
    </font>
    <font>
      <sz val="10"/>
      <color theme="1"/>
      <name val="宋体"/>
      <charset val="134"/>
      <scheme val="minor"/>
    </font>
    <font>
      <b/>
      <sz val="10"/>
      <color theme="1"/>
      <name val="宋体"/>
      <charset val="134"/>
      <scheme val="minor"/>
    </font>
    <font>
      <sz val="15"/>
      <color indexed="8"/>
      <name val="方正小标宋简体"/>
      <charset val="134"/>
    </font>
    <font>
      <sz val="9"/>
      <color indexed="8"/>
      <name val="宋体"/>
      <charset val="134"/>
    </font>
    <font>
      <b/>
      <sz val="10"/>
      <name val="宋体"/>
      <charset val="134"/>
    </font>
    <font>
      <sz val="10"/>
      <color indexed="8"/>
      <name val="宋体"/>
      <charset val="134"/>
    </font>
    <font>
      <b/>
      <sz val="10"/>
      <color indexed="8"/>
      <name val="宋体"/>
      <charset val="134"/>
    </font>
    <font>
      <sz val="10"/>
      <color rgb="FF000000"/>
      <name val="SimSun"/>
      <charset val="134"/>
    </font>
    <font>
      <sz val="8"/>
      <color rgb="FF000000"/>
      <name val="SimSun"/>
      <charset val="134"/>
    </font>
    <font>
      <sz val="9"/>
      <color rgb="FF000000"/>
      <name val="SimSun"/>
      <charset val="134"/>
    </font>
    <font>
      <sz val="8"/>
      <color indexed="8"/>
      <name val="宋体"/>
      <charset val="134"/>
    </font>
    <font>
      <b/>
      <sz val="12"/>
      <color theme="1"/>
      <name val="宋体"/>
      <charset val="134"/>
      <scheme val="minor"/>
    </font>
    <font>
      <b/>
      <sz val="12"/>
      <color indexed="8"/>
      <name val="宋体"/>
      <charset val="134"/>
    </font>
    <font>
      <b/>
      <sz val="16"/>
      <name val="宋体"/>
      <charset val="134"/>
    </font>
    <font>
      <b/>
      <sz val="11"/>
      <color indexed="8"/>
      <name val="宋体"/>
      <charset val="134"/>
    </font>
    <font>
      <sz val="12"/>
      <color indexed="8"/>
      <name val="黑体"/>
      <charset val="134"/>
    </font>
    <font>
      <sz val="11"/>
      <color indexed="8"/>
      <name val="宋体"/>
      <charset val="134"/>
    </font>
    <font>
      <sz val="14"/>
      <name val="宋体"/>
      <charset val="134"/>
      <scheme val="minor"/>
    </font>
    <font>
      <sz val="11"/>
      <color theme="1"/>
      <name val="宋体"/>
      <charset val="134"/>
    </font>
    <font>
      <b/>
      <sz val="18"/>
      <name val="宋体"/>
      <charset val="134"/>
    </font>
    <font>
      <sz val="11"/>
      <color indexed="8"/>
      <name val="黑体"/>
      <charset val="134"/>
    </font>
    <font>
      <b/>
      <sz val="11"/>
      <name val="宋体"/>
      <charset val="134"/>
    </font>
    <font>
      <sz val="11"/>
      <color theme="1"/>
      <name val="宋体"/>
      <charset val="0"/>
      <scheme val="minor"/>
    </font>
    <font>
      <sz val="11"/>
      <color theme="0"/>
      <name val="宋体"/>
      <charset val="0"/>
      <scheme val="minor"/>
    </font>
    <font>
      <sz val="11"/>
      <color rgb="FF3F3F76"/>
      <name val="宋体"/>
      <charset val="0"/>
      <scheme val="minor"/>
    </font>
    <font>
      <b/>
      <sz val="11"/>
      <color theme="1"/>
      <name val="宋体"/>
      <charset val="0"/>
      <scheme val="minor"/>
    </font>
    <font>
      <i/>
      <sz val="11"/>
      <color rgb="FF7F7F7F"/>
      <name val="宋体"/>
      <charset val="0"/>
      <scheme val="minor"/>
    </font>
    <font>
      <b/>
      <sz val="11"/>
      <color rgb="FFFFFFFF"/>
      <name val="宋体"/>
      <charset val="0"/>
      <scheme val="minor"/>
    </font>
    <font>
      <b/>
      <sz val="18"/>
      <color theme="3"/>
      <name val="宋体"/>
      <charset val="134"/>
      <scheme val="minor"/>
    </font>
    <font>
      <sz val="9"/>
      <name val="宋体"/>
      <charset val="134"/>
    </font>
    <font>
      <b/>
      <sz val="13"/>
      <color theme="3"/>
      <name val="宋体"/>
      <charset val="134"/>
      <scheme val="minor"/>
    </font>
    <font>
      <u/>
      <sz val="11"/>
      <color rgb="FF800080"/>
      <name val="宋体"/>
      <charset val="0"/>
      <scheme val="minor"/>
    </font>
    <font>
      <sz val="11"/>
      <color rgb="FF006100"/>
      <name val="宋体"/>
      <charset val="0"/>
      <scheme val="minor"/>
    </font>
    <font>
      <sz val="11"/>
      <color rgb="FF9C0006"/>
      <name val="宋体"/>
      <charset val="0"/>
      <scheme val="minor"/>
    </font>
    <font>
      <u/>
      <sz val="11"/>
      <color rgb="FF0000FF"/>
      <name val="宋体"/>
      <charset val="0"/>
      <scheme val="minor"/>
    </font>
    <font>
      <b/>
      <sz val="11"/>
      <color theme="3"/>
      <name val="宋体"/>
      <charset val="134"/>
      <scheme val="minor"/>
    </font>
    <font>
      <b/>
      <sz val="11"/>
      <color rgb="FF3F3F3F"/>
      <name val="宋体"/>
      <charset val="0"/>
      <scheme val="minor"/>
    </font>
    <font>
      <sz val="11"/>
      <color rgb="FFFA7D00"/>
      <name val="宋体"/>
      <charset val="0"/>
      <scheme val="minor"/>
    </font>
    <font>
      <b/>
      <sz val="11"/>
      <color rgb="FFFA7D00"/>
      <name val="宋体"/>
      <charset val="0"/>
      <scheme val="minor"/>
    </font>
    <font>
      <b/>
      <sz val="15"/>
      <color theme="3"/>
      <name val="宋体"/>
      <charset val="134"/>
      <scheme val="minor"/>
    </font>
    <font>
      <sz val="11"/>
      <color rgb="FFFF0000"/>
      <name val="宋体"/>
      <charset val="0"/>
      <scheme val="minor"/>
    </font>
    <font>
      <sz val="11"/>
      <color rgb="FF9C6500"/>
      <name val="宋体"/>
      <charset val="0"/>
      <scheme val="minor"/>
    </font>
    <font>
      <b/>
      <sz val="12"/>
      <name val="Times New Roman"/>
      <charset val="134"/>
    </font>
  </fonts>
  <fills count="34">
    <fill>
      <patternFill patternType="none"/>
    </fill>
    <fill>
      <patternFill patternType="gray125"/>
    </fill>
    <fill>
      <patternFill patternType="solid">
        <fgColor indexed="9"/>
        <bgColor indexed="64"/>
      </patternFill>
    </fill>
    <fill>
      <patternFill patternType="solid">
        <fgColor theme="5" tint="0.799981688894314"/>
        <bgColor indexed="64"/>
      </patternFill>
    </fill>
    <fill>
      <patternFill patternType="solid">
        <fgColor theme="4"/>
        <bgColor indexed="64"/>
      </patternFill>
    </fill>
    <fill>
      <patternFill patternType="solid">
        <fgColor rgb="FFFFFFCC"/>
        <bgColor indexed="64"/>
      </patternFill>
    </fill>
    <fill>
      <patternFill patternType="solid">
        <fgColor rgb="FFFFCC99"/>
        <bgColor indexed="64"/>
      </patternFill>
    </fill>
    <fill>
      <patternFill patternType="solid">
        <fgColor rgb="FFA5A5A5"/>
        <bgColor indexed="64"/>
      </patternFill>
    </fill>
    <fill>
      <patternFill patternType="solid">
        <fgColor theme="9"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6"/>
        <bgColor indexed="64"/>
      </patternFill>
    </fill>
    <fill>
      <patternFill patternType="solid">
        <fgColor theme="9" tint="0.599993896298105"/>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C6EFCE"/>
        <bgColor indexed="64"/>
      </patternFill>
    </fill>
    <fill>
      <patternFill patternType="solid">
        <fgColor rgb="FFFFC7CE"/>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4" tint="0.399975585192419"/>
        <bgColor indexed="64"/>
      </patternFill>
    </fill>
    <fill>
      <patternFill patternType="solid">
        <fgColor theme="5"/>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9"/>
        <bgColor indexed="64"/>
      </patternFill>
    </fill>
    <fill>
      <patternFill patternType="solid">
        <fgColor theme="7" tint="0.799981688894314"/>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61">
    <xf numFmtId="0" fontId="0" fillId="0" borderId="0"/>
    <xf numFmtId="42" fontId="0" fillId="0" borderId="0" applyFont="0" applyFill="0" applyBorder="0" applyAlignment="0" applyProtection="0">
      <alignment vertical="center"/>
    </xf>
    <xf numFmtId="0" fontId="0" fillId="0" borderId="0">
      <alignment vertical="center"/>
    </xf>
    <xf numFmtId="0" fontId="11" fillId="0" borderId="0"/>
    <xf numFmtId="0" fontId="36" fillId="16" borderId="0" applyNumberFormat="0" applyBorder="0" applyAlignment="0" applyProtection="0">
      <alignment vertical="center"/>
    </xf>
    <xf numFmtId="0" fontId="38" fillId="6" borderId="14" applyNumberFormat="0" applyAlignment="0" applyProtection="0">
      <alignment vertical="center"/>
    </xf>
    <xf numFmtId="44" fontId="0" fillId="0" borderId="0" applyFont="0" applyFill="0" applyBorder="0" applyAlignment="0" applyProtection="0">
      <alignment vertical="center"/>
    </xf>
    <xf numFmtId="0" fontId="11" fillId="0" borderId="0">
      <alignment vertical="center"/>
    </xf>
    <xf numFmtId="41" fontId="0" fillId="0" borderId="0" applyFont="0" applyFill="0" applyBorder="0" applyAlignment="0" applyProtection="0">
      <alignment vertical="center"/>
    </xf>
    <xf numFmtId="0" fontId="36" fillId="17" borderId="0" applyNumberFormat="0" applyBorder="0" applyAlignment="0" applyProtection="0">
      <alignment vertical="center"/>
    </xf>
    <xf numFmtId="0" fontId="47" fillId="20" borderId="0" applyNumberFormat="0" applyBorder="0" applyAlignment="0" applyProtection="0">
      <alignment vertical="center"/>
    </xf>
    <xf numFmtId="43" fontId="0" fillId="0" borderId="0" applyFont="0" applyFill="0" applyBorder="0" applyAlignment="0" applyProtection="0">
      <alignment vertical="center"/>
    </xf>
    <xf numFmtId="0" fontId="37" fillId="22" borderId="0" applyNumberFormat="0" applyBorder="0" applyAlignment="0" applyProtection="0">
      <alignment vertical="center"/>
    </xf>
    <xf numFmtId="0" fontId="48" fillId="0" borderId="0" applyNumberFormat="0" applyFill="0" applyBorder="0" applyAlignment="0" applyProtection="0">
      <alignment vertical="center"/>
    </xf>
    <xf numFmtId="9" fontId="0" fillId="0" borderId="0" applyFont="0" applyFill="0" applyBorder="0" applyAlignment="0" applyProtection="0">
      <alignment vertical="center"/>
    </xf>
    <xf numFmtId="0" fontId="45" fillId="0" borderId="0" applyNumberFormat="0" applyFill="0" applyBorder="0" applyAlignment="0" applyProtection="0">
      <alignment vertical="center"/>
    </xf>
    <xf numFmtId="0" fontId="0" fillId="5" borderId="13" applyNumberFormat="0" applyFont="0" applyAlignment="0" applyProtection="0">
      <alignment vertical="center"/>
    </xf>
    <xf numFmtId="0" fontId="43" fillId="0" borderId="0">
      <alignment vertical="center"/>
    </xf>
    <xf numFmtId="0" fontId="37" fillId="15" borderId="0" applyNumberFormat="0" applyBorder="0" applyAlignment="0" applyProtection="0">
      <alignment vertical="center"/>
    </xf>
    <xf numFmtId="0" fontId="49"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1" fillId="0" borderId="0">
      <alignment vertical="center"/>
    </xf>
    <xf numFmtId="0" fontId="40" fillId="0" borderId="0" applyNumberFormat="0" applyFill="0" applyBorder="0" applyAlignment="0" applyProtection="0">
      <alignment vertical="center"/>
    </xf>
    <xf numFmtId="0" fontId="53" fillId="0" borderId="17" applyNumberFormat="0" applyFill="0" applyAlignment="0" applyProtection="0">
      <alignment vertical="center"/>
    </xf>
    <xf numFmtId="0" fontId="44" fillId="0" borderId="17" applyNumberFormat="0" applyFill="0" applyAlignment="0" applyProtection="0">
      <alignment vertical="center"/>
    </xf>
    <xf numFmtId="0" fontId="37" fillId="26" borderId="0" applyNumberFormat="0" applyBorder="0" applyAlignment="0" applyProtection="0">
      <alignment vertical="center"/>
    </xf>
    <xf numFmtId="0" fontId="49" fillId="0" borderId="18" applyNumberFormat="0" applyFill="0" applyAlignment="0" applyProtection="0">
      <alignment vertical="center"/>
    </xf>
    <xf numFmtId="0" fontId="37" fillId="10" borderId="0" applyNumberFormat="0" applyBorder="0" applyAlignment="0" applyProtection="0">
      <alignment vertical="center"/>
    </xf>
    <xf numFmtId="0" fontId="50" fillId="25" borderId="19" applyNumberFormat="0" applyAlignment="0" applyProtection="0">
      <alignment vertical="center"/>
    </xf>
    <xf numFmtId="0" fontId="52" fillId="25" borderId="14" applyNumberFormat="0" applyAlignment="0" applyProtection="0">
      <alignment vertical="center"/>
    </xf>
    <xf numFmtId="0" fontId="41" fillId="7" borderId="16" applyNumberFormat="0" applyAlignment="0" applyProtection="0">
      <alignment vertical="center"/>
    </xf>
    <xf numFmtId="0" fontId="36" fillId="8" borderId="0" applyNumberFormat="0" applyBorder="0" applyAlignment="0" applyProtection="0">
      <alignment vertical="center"/>
    </xf>
    <xf numFmtId="0" fontId="37" fillId="27" borderId="0" applyNumberFormat="0" applyBorder="0" applyAlignment="0" applyProtection="0">
      <alignment vertical="center"/>
    </xf>
    <xf numFmtId="0" fontId="51" fillId="0" borderId="20" applyNumberFormat="0" applyFill="0" applyAlignment="0" applyProtection="0">
      <alignment vertical="center"/>
    </xf>
    <xf numFmtId="0" fontId="39" fillId="0" borderId="15" applyNumberFormat="0" applyFill="0" applyAlignment="0" applyProtection="0">
      <alignment vertical="center"/>
    </xf>
    <xf numFmtId="0" fontId="46" fillId="19" borderId="0" applyNumberFormat="0" applyBorder="0" applyAlignment="0" applyProtection="0">
      <alignment vertical="center"/>
    </xf>
    <xf numFmtId="0" fontId="55" fillId="28" borderId="0" applyNumberFormat="0" applyBorder="0" applyAlignment="0" applyProtection="0">
      <alignment vertical="center"/>
    </xf>
    <xf numFmtId="0" fontId="36" fillId="30" borderId="0" applyNumberFormat="0" applyBorder="0" applyAlignment="0" applyProtection="0">
      <alignment vertical="center"/>
    </xf>
    <xf numFmtId="0" fontId="37" fillId="4" borderId="0" applyNumberFormat="0" applyBorder="0" applyAlignment="0" applyProtection="0">
      <alignment vertical="center"/>
    </xf>
    <xf numFmtId="0" fontId="36" fillId="24" borderId="0" applyNumberFormat="0" applyBorder="0" applyAlignment="0" applyProtection="0">
      <alignment vertical="center"/>
    </xf>
    <xf numFmtId="0" fontId="36" fillId="23" borderId="0" applyNumberFormat="0" applyBorder="0" applyAlignment="0" applyProtection="0">
      <alignment vertical="center"/>
    </xf>
    <xf numFmtId="0" fontId="0" fillId="0" borderId="0">
      <alignment vertical="center"/>
    </xf>
    <xf numFmtId="0" fontId="36" fillId="3" borderId="0" applyNumberFormat="0" applyBorder="0" applyAlignment="0" applyProtection="0">
      <alignment vertical="center"/>
    </xf>
    <xf numFmtId="0" fontId="36" fillId="18" borderId="0" applyNumberFormat="0" applyBorder="0" applyAlignment="0" applyProtection="0">
      <alignment vertical="center"/>
    </xf>
    <xf numFmtId="0" fontId="43" fillId="0" borderId="0">
      <alignment vertical="center"/>
    </xf>
    <xf numFmtId="0" fontId="37" fillId="13" borderId="0" applyNumberFormat="0" applyBorder="0" applyAlignment="0" applyProtection="0">
      <alignment vertical="center"/>
    </xf>
    <xf numFmtId="0" fontId="37" fillId="31" borderId="0" applyNumberFormat="0" applyBorder="0" applyAlignment="0" applyProtection="0">
      <alignment vertical="center"/>
    </xf>
    <xf numFmtId="0" fontId="36" fillId="33" borderId="0" applyNumberFormat="0" applyBorder="0" applyAlignment="0" applyProtection="0">
      <alignment vertical="center"/>
    </xf>
    <xf numFmtId="0" fontId="36" fillId="12" borderId="0" applyNumberFormat="0" applyBorder="0" applyAlignment="0" applyProtection="0">
      <alignment vertical="center"/>
    </xf>
    <xf numFmtId="0" fontId="37" fillId="11" borderId="0" applyNumberFormat="0" applyBorder="0" applyAlignment="0" applyProtection="0">
      <alignment vertical="center"/>
    </xf>
    <xf numFmtId="0" fontId="36" fillId="21" borderId="0" applyNumberFormat="0" applyBorder="0" applyAlignment="0" applyProtection="0">
      <alignment vertical="center"/>
    </xf>
    <xf numFmtId="0" fontId="37" fillId="9" borderId="0" applyNumberFormat="0" applyBorder="0" applyAlignment="0" applyProtection="0">
      <alignment vertical="center"/>
    </xf>
    <xf numFmtId="0" fontId="37" fillId="32" borderId="0" applyNumberFormat="0" applyBorder="0" applyAlignment="0" applyProtection="0">
      <alignment vertical="center"/>
    </xf>
    <xf numFmtId="0" fontId="11" fillId="0" borderId="0">
      <alignment vertical="center"/>
    </xf>
    <xf numFmtId="0" fontId="36" fillId="14" borderId="0" applyNumberFormat="0" applyBorder="0" applyAlignment="0" applyProtection="0">
      <alignment vertical="center"/>
    </xf>
    <xf numFmtId="0" fontId="11" fillId="0" borderId="0">
      <alignment vertical="center"/>
    </xf>
    <xf numFmtId="0" fontId="37" fillId="29" borderId="0" applyNumberFormat="0" applyBorder="0" applyAlignment="0" applyProtection="0">
      <alignment vertical="center"/>
    </xf>
    <xf numFmtId="0" fontId="0" fillId="0" borderId="0"/>
    <xf numFmtId="0" fontId="11" fillId="0" borderId="0">
      <alignment vertical="center"/>
    </xf>
    <xf numFmtId="43" fontId="30" fillId="0" borderId="0" applyFont="0" applyFill="0" applyBorder="0" applyAlignment="0" applyProtection="0">
      <alignment vertical="center"/>
    </xf>
  </cellStyleXfs>
  <cellXfs count="283">
    <xf numFmtId="0" fontId="0" fillId="0" borderId="0" xfId="0"/>
    <xf numFmtId="0" fontId="0" fillId="0" borderId="0" xfId="0" applyBorder="1"/>
    <xf numFmtId="0" fontId="0" fillId="0" borderId="0" xfId="0" applyAlignment="1">
      <alignment vertical="center"/>
    </xf>
    <xf numFmtId="0" fontId="0" fillId="0" borderId="0" xfId="0" applyAlignment="1">
      <alignment horizontal="left" vertical="center"/>
    </xf>
    <xf numFmtId="0" fontId="0" fillId="0" borderId="0" xfId="0" applyFill="1" applyAlignment="1">
      <alignment horizontal="left" vertical="center"/>
    </xf>
    <xf numFmtId="0" fontId="1" fillId="0" borderId="0" xfId="0" applyFont="1" applyBorder="1" applyAlignment="1">
      <alignment horizontal="center" vertical="center"/>
    </xf>
    <xf numFmtId="0" fontId="0" fillId="0" borderId="1" xfId="0" applyFont="1" applyBorder="1" applyAlignment="1">
      <alignment horizontal="center" vertical="center"/>
    </xf>
    <xf numFmtId="0" fontId="2" fillId="0" borderId="1" xfId="0" applyFont="1" applyBorder="1" applyAlignment="1">
      <alignment horizontal="right" vertical="center"/>
    </xf>
    <xf numFmtId="0" fontId="3" fillId="0" borderId="2" xfId="0" applyFont="1" applyBorder="1" applyAlignment="1">
      <alignment horizontal="center" vertical="center"/>
    </xf>
    <xf numFmtId="0" fontId="4" fillId="0" borderId="2" xfId="0" applyFont="1" applyBorder="1" applyAlignment="1">
      <alignment horizontal="left" vertical="center"/>
    </xf>
    <xf numFmtId="3" fontId="5" fillId="0" borderId="2" xfId="0" applyNumberFormat="1" applyFont="1" applyBorder="1" applyAlignment="1">
      <alignment horizontal="right" vertical="center"/>
    </xf>
    <xf numFmtId="0" fontId="6" fillId="0" borderId="2" xfId="0" applyFont="1" applyBorder="1" applyAlignment="1">
      <alignment horizontal="left" vertical="center"/>
    </xf>
    <xf numFmtId="3" fontId="0" fillId="0" borderId="0" xfId="0" applyNumberFormat="1" applyAlignment="1">
      <alignment horizontal="left" vertical="center"/>
    </xf>
    <xf numFmtId="0" fontId="6" fillId="0" borderId="2" xfId="0" applyFont="1" applyFill="1" applyBorder="1" applyAlignment="1">
      <alignment horizontal="left" vertical="center"/>
    </xf>
    <xf numFmtId="3" fontId="5" fillId="0" borderId="2" xfId="0" applyNumberFormat="1" applyFont="1" applyFill="1" applyBorder="1" applyAlignment="1">
      <alignment horizontal="right" vertical="center"/>
    </xf>
    <xf numFmtId="3" fontId="0" fillId="0" borderId="0" xfId="0" applyNumberFormat="1" applyFill="1" applyAlignment="1">
      <alignment horizontal="left" vertical="center"/>
    </xf>
    <xf numFmtId="0" fontId="4" fillId="0" borderId="2" xfId="0" applyFont="1" applyFill="1" applyBorder="1" applyAlignment="1">
      <alignment horizontal="left" vertical="center"/>
    </xf>
    <xf numFmtId="0" fontId="7" fillId="0" borderId="2" xfId="0" applyFont="1" applyBorder="1" applyAlignment="1">
      <alignment horizontal="center" vertical="center"/>
    </xf>
    <xf numFmtId="0" fontId="6" fillId="0" borderId="3" xfId="0" applyFont="1" applyBorder="1" applyAlignment="1">
      <alignment horizontal="left" vertical="center" wrapText="1"/>
    </xf>
    <xf numFmtId="0" fontId="8" fillId="0" borderId="0" xfId="0" applyFont="1" applyBorder="1" applyAlignment="1">
      <alignment horizontal="center" vertical="center"/>
    </xf>
    <xf numFmtId="0" fontId="6" fillId="0" borderId="0" xfId="0" applyFont="1" applyAlignment="1">
      <alignment vertical="center"/>
    </xf>
    <xf numFmtId="0" fontId="0" fillId="0" borderId="0" xfId="0" applyFill="1" applyAlignment="1">
      <alignment horizontal="center"/>
    </xf>
    <xf numFmtId="176" fontId="2" fillId="0" borderId="0" xfId="0" applyNumberFormat="1" applyFont="1" applyFill="1" applyBorder="1" applyAlignment="1">
      <alignment horizontal="center"/>
    </xf>
    <xf numFmtId="0" fontId="9" fillId="0" borderId="0" xfId="54" applyFont="1" applyFill="1" applyAlignment="1">
      <alignment horizontal="center" vertical="center"/>
    </xf>
    <xf numFmtId="176" fontId="10" fillId="0" borderId="0" xfId="54" applyNumberFormat="1" applyFont="1" applyFill="1" applyBorder="1" applyAlignment="1">
      <alignment horizontal="center" vertical="center"/>
    </xf>
    <xf numFmtId="0" fontId="0" fillId="0" borderId="0" xfId="2" applyFill="1" applyAlignment="1">
      <alignment horizontal="center" vertical="center"/>
    </xf>
    <xf numFmtId="176" fontId="2" fillId="0" borderId="0" xfId="2" applyNumberFormat="1" applyFont="1" applyFill="1" applyBorder="1" applyAlignment="1">
      <alignment horizontal="center" vertical="center"/>
    </xf>
    <xf numFmtId="0" fontId="11" fillId="0" borderId="0" xfId="54" applyFont="1" applyFill="1" applyAlignment="1">
      <alignment horizontal="center" vertical="center"/>
    </xf>
    <xf numFmtId="177" fontId="10" fillId="0" borderId="2" xfId="22" applyNumberFormat="1" applyFont="1" applyFill="1" applyBorder="1" applyAlignment="1">
      <alignment horizontal="center" vertical="center"/>
    </xf>
    <xf numFmtId="176" fontId="10" fillId="0" borderId="2" xfId="54" applyNumberFormat="1" applyFont="1" applyFill="1" applyBorder="1" applyAlignment="1">
      <alignment horizontal="center" vertical="center" wrapText="1"/>
    </xf>
    <xf numFmtId="0" fontId="10" fillId="0" borderId="2" xfId="3" applyFont="1" applyFill="1" applyBorder="1" applyAlignment="1">
      <alignment horizontal="center" vertical="center" wrapText="1"/>
    </xf>
    <xf numFmtId="0" fontId="10" fillId="0" borderId="2" xfId="54" applyFont="1" applyFill="1" applyBorder="1" applyAlignment="1">
      <alignment horizontal="left" vertical="center" wrapText="1"/>
    </xf>
    <xf numFmtId="178" fontId="10" fillId="0" borderId="2" xfId="60" applyNumberFormat="1" applyFont="1" applyFill="1" applyBorder="1" applyAlignment="1">
      <alignment horizontal="center" vertical="center" wrapText="1"/>
    </xf>
    <xf numFmtId="0" fontId="12" fillId="0" borderId="4" xfId="54" applyFont="1" applyFill="1" applyBorder="1" applyAlignment="1">
      <alignment horizontal="left" vertical="center" wrapText="1"/>
    </xf>
    <xf numFmtId="0" fontId="11" fillId="0" borderId="2" xfId="54" applyFont="1" applyFill="1" applyBorder="1" applyAlignment="1">
      <alignment horizontal="left" vertical="center" wrapText="1"/>
    </xf>
    <xf numFmtId="178" fontId="11" fillId="0" borderId="2" xfId="60" applyNumberFormat="1" applyFont="1" applyFill="1" applyBorder="1" applyAlignment="1">
      <alignment horizontal="center" vertical="center" wrapText="1"/>
    </xf>
    <xf numFmtId="0" fontId="12" fillId="0" borderId="5" xfId="54" applyFont="1" applyFill="1" applyBorder="1" applyAlignment="1">
      <alignment horizontal="left" vertical="center" wrapText="1"/>
    </xf>
    <xf numFmtId="0" fontId="12" fillId="0" borderId="6" xfId="54" applyFont="1" applyFill="1" applyBorder="1" applyAlignment="1">
      <alignment horizontal="left" vertical="center" wrapText="1"/>
    </xf>
    <xf numFmtId="0" fontId="11" fillId="0" borderId="2" xfId="54" applyFont="1" applyFill="1" applyBorder="1" applyAlignment="1">
      <alignment horizontal="center" vertical="center" wrapText="1"/>
    </xf>
    <xf numFmtId="178" fontId="11" fillId="0" borderId="2" xfId="54" applyNumberFormat="1" applyFont="1" applyFill="1" applyBorder="1" applyAlignment="1">
      <alignment horizontal="center" vertical="center" wrapText="1"/>
    </xf>
    <xf numFmtId="178" fontId="11" fillId="0" borderId="4" xfId="60" applyNumberFormat="1" applyFont="1" applyFill="1" applyBorder="1" applyAlignment="1">
      <alignment horizontal="center" vertical="center" wrapText="1"/>
    </xf>
    <xf numFmtId="0" fontId="11" fillId="0" borderId="7" xfId="54" applyFont="1" applyFill="1" applyBorder="1" applyAlignment="1">
      <alignment horizontal="left" vertical="center" wrapText="1"/>
    </xf>
    <xf numFmtId="178" fontId="2" fillId="0" borderId="2" xfId="60" applyNumberFormat="1" applyFont="1" applyFill="1" applyBorder="1" applyAlignment="1">
      <alignment horizontal="center"/>
    </xf>
    <xf numFmtId="178" fontId="11" fillId="0" borderId="6" xfId="60" applyNumberFormat="1" applyFont="1" applyBorder="1" applyAlignment="1">
      <alignment horizontal="right" vertical="center"/>
    </xf>
    <xf numFmtId="178" fontId="11" fillId="0" borderId="2" xfId="60" applyNumberFormat="1" applyFont="1" applyBorder="1" applyAlignment="1">
      <alignment horizontal="right" vertical="center"/>
    </xf>
    <xf numFmtId="178" fontId="12" fillId="0" borderId="2" xfId="60" applyNumberFormat="1" applyFont="1" applyBorder="1" applyAlignment="1">
      <alignment vertical="center"/>
    </xf>
    <xf numFmtId="179" fontId="12" fillId="0" borderId="4" xfId="56" applyNumberFormat="1" applyFont="1" applyFill="1" applyBorder="1" applyAlignment="1">
      <alignment horizontal="left" vertical="center" wrapText="1"/>
    </xf>
    <xf numFmtId="179" fontId="12" fillId="0" borderId="5" xfId="56" applyNumberFormat="1" applyFont="1" applyFill="1" applyBorder="1" applyAlignment="1">
      <alignment horizontal="left" vertical="center" wrapText="1"/>
    </xf>
    <xf numFmtId="179" fontId="12" fillId="0" borderId="6" xfId="56" applyNumberFormat="1" applyFont="1" applyFill="1" applyBorder="1" applyAlignment="1">
      <alignment horizontal="left" vertical="center" wrapText="1"/>
    </xf>
    <xf numFmtId="178" fontId="10" fillId="0" borderId="4" xfId="60" applyNumberFormat="1" applyFont="1" applyFill="1" applyBorder="1" applyAlignment="1">
      <alignment horizontal="center" vertical="center" wrapText="1"/>
    </xf>
    <xf numFmtId="0" fontId="13" fillId="0" borderId="4" xfId="54" applyFont="1" applyFill="1" applyBorder="1" applyAlignment="1">
      <alignment horizontal="center" vertical="center" wrapText="1"/>
    </xf>
    <xf numFmtId="0" fontId="0" fillId="0" borderId="0" xfId="0" applyFill="1" applyAlignment="1">
      <alignment horizontal="center" vertical="center"/>
    </xf>
    <xf numFmtId="176" fontId="0" fillId="0" borderId="0" xfId="0" applyNumberFormat="1" applyFill="1" applyBorder="1" applyAlignment="1">
      <alignment horizontal="center"/>
    </xf>
    <xf numFmtId="176" fontId="9" fillId="0" borderId="0" xfId="54" applyNumberFormat="1" applyFont="1" applyFill="1" applyBorder="1" applyAlignment="1">
      <alignment horizontal="center" vertical="center"/>
    </xf>
    <xf numFmtId="0" fontId="0" fillId="0" borderId="0" xfId="42" applyFill="1" applyAlignment="1">
      <alignment horizontal="center" vertical="center"/>
    </xf>
    <xf numFmtId="176" fontId="0" fillId="0" borderId="0" xfId="42" applyNumberFormat="1" applyFill="1" applyBorder="1" applyAlignment="1">
      <alignment horizontal="center" vertical="center"/>
    </xf>
    <xf numFmtId="0" fontId="11" fillId="0" borderId="0" xfId="7" applyFont="1" applyFill="1" applyAlignment="1">
      <alignment horizontal="right" vertical="center"/>
    </xf>
    <xf numFmtId="176" fontId="10" fillId="0" borderId="2" xfId="7" applyNumberFormat="1" applyFont="1" applyFill="1" applyBorder="1" applyAlignment="1">
      <alignment horizontal="center" vertical="center" wrapText="1"/>
    </xf>
    <xf numFmtId="0" fontId="10" fillId="0" borderId="2" xfId="7" applyFont="1" applyFill="1" applyBorder="1" applyAlignment="1">
      <alignment horizontal="left" vertical="center" wrapText="1"/>
    </xf>
    <xf numFmtId="0" fontId="12" fillId="0" borderId="4" xfId="7" applyFont="1" applyFill="1" applyBorder="1" applyAlignment="1">
      <alignment horizontal="left" vertical="center" wrapText="1"/>
    </xf>
    <xf numFmtId="0" fontId="11" fillId="0" borderId="2" xfId="7" applyFont="1" applyFill="1" applyBorder="1" applyAlignment="1">
      <alignment horizontal="left" vertical="center" wrapText="1"/>
    </xf>
    <xf numFmtId="0" fontId="12" fillId="0" borderId="5" xfId="7" applyFont="1" applyFill="1" applyBorder="1" applyAlignment="1">
      <alignment horizontal="left" vertical="center" wrapText="1"/>
    </xf>
    <xf numFmtId="178" fontId="12" fillId="0" borderId="2" xfId="45" applyNumberFormat="1" applyFont="1" applyFill="1" applyBorder="1" applyAlignment="1">
      <alignment vertical="center"/>
    </xf>
    <xf numFmtId="0" fontId="12" fillId="0" borderId="6" xfId="7" applyFont="1" applyFill="1" applyBorder="1" applyAlignment="1">
      <alignment horizontal="left" vertical="center" wrapText="1"/>
    </xf>
    <xf numFmtId="0" fontId="0" fillId="0" borderId="0" xfId="0" applyFill="1" applyAlignment="1">
      <alignment horizontal="center" wrapText="1"/>
    </xf>
    <xf numFmtId="178" fontId="12" fillId="0" borderId="2" xfId="17" applyNumberFormat="1" applyFont="1" applyFill="1" applyBorder="1" applyAlignment="1">
      <alignment vertical="center"/>
    </xf>
    <xf numFmtId="3" fontId="11" fillId="0" borderId="2" xfId="7" applyNumberFormat="1" applyFont="1" applyFill="1" applyBorder="1" applyAlignment="1">
      <alignment horizontal="right" vertical="center" wrapText="1"/>
    </xf>
    <xf numFmtId="0" fontId="0" fillId="0" borderId="0" xfId="0" applyFill="1" applyAlignment="1">
      <alignment horizontal="left" wrapText="1"/>
    </xf>
    <xf numFmtId="179" fontId="12" fillId="0" borderId="4" xfId="56" applyNumberFormat="1" applyFont="1" applyFill="1" applyBorder="1" applyAlignment="1">
      <alignment vertical="center" wrapText="1"/>
    </xf>
    <xf numFmtId="179" fontId="12" fillId="0" borderId="5" xfId="56" applyNumberFormat="1" applyFont="1" applyFill="1" applyBorder="1" applyAlignment="1">
      <alignment vertical="center" wrapText="1"/>
    </xf>
    <xf numFmtId="179" fontId="12" fillId="0" borderId="6" xfId="56" applyNumberFormat="1" applyFont="1" applyFill="1" applyBorder="1" applyAlignment="1">
      <alignment vertical="center" wrapText="1"/>
    </xf>
    <xf numFmtId="0" fontId="13" fillId="0" borderId="4" xfId="7" applyFont="1" applyFill="1" applyBorder="1" applyAlignment="1">
      <alignment vertical="center" wrapText="1"/>
    </xf>
    <xf numFmtId="0" fontId="13" fillId="0" borderId="2" xfId="7" applyFont="1" applyFill="1" applyBorder="1" applyAlignment="1">
      <alignment vertical="center" wrapText="1"/>
    </xf>
    <xf numFmtId="180" fontId="0" fillId="0" borderId="0" xfId="14" applyNumberFormat="1" applyFont="1" applyFill="1" applyBorder="1" applyAlignment="1">
      <alignment horizontal="center"/>
    </xf>
    <xf numFmtId="0" fontId="14" fillId="0" borderId="0" xfId="0" applyFont="1"/>
    <xf numFmtId="0" fontId="15" fillId="0" borderId="0" xfId="0" applyFont="1"/>
    <xf numFmtId="0" fontId="0" fillId="0" borderId="0" xfId="0" applyAlignment="1">
      <alignment wrapText="1"/>
    </xf>
    <xf numFmtId="0" fontId="16" fillId="0" borderId="0" xfId="0" applyFont="1" applyAlignment="1">
      <alignment horizontal="center" vertical="center" wrapText="1"/>
    </xf>
    <xf numFmtId="0" fontId="17" fillId="0" borderId="1" xfId="0" applyFont="1" applyBorder="1" applyAlignment="1">
      <alignment horizontal="right" vertical="center"/>
    </xf>
    <xf numFmtId="0" fontId="18" fillId="0" borderId="2" xfId="0" applyNumberFormat="1" applyFont="1" applyFill="1" applyBorder="1" applyAlignment="1" applyProtection="1">
      <alignment horizontal="center" vertical="center" wrapText="1"/>
      <protection locked="0"/>
    </xf>
    <xf numFmtId="0" fontId="13" fillId="2" borderId="7" xfId="0" applyNumberFormat="1" applyFont="1" applyFill="1" applyBorder="1" applyAlignment="1" applyProtection="1">
      <alignment horizontal="left" vertical="center" wrapText="1"/>
    </xf>
    <xf numFmtId="178" fontId="19" fillId="0" borderId="2" xfId="60" applyNumberFormat="1" applyFont="1" applyFill="1" applyBorder="1" applyAlignment="1">
      <alignment horizontal="right" vertical="center"/>
    </xf>
    <xf numFmtId="0" fontId="18" fillId="2" borderId="2" xfId="0" applyNumberFormat="1" applyFont="1" applyFill="1" applyBorder="1" applyAlignment="1" applyProtection="1">
      <alignment horizontal="left" vertical="center" wrapText="1"/>
    </xf>
    <xf numFmtId="178" fontId="20" fillId="2" borderId="2" xfId="60" applyNumberFormat="1" applyFont="1" applyFill="1" applyBorder="1" applyAlignment="1">
      <alignment horizontal="right" vertical="center"/>
    </xf>
    <xf numFmtId="178" fontId="14" fillId="0" borderId="0" xfId="0" applyNumberFormat="1" applyFont="1"/>
    <xf numFmtId="0" fontId="21" fillId="0" borderId="0" xfId="0" applyFont="1"/>
    <xf numFmtId="178" fontId="19" fillId="2" borderId="2" xfId="60" applyNumberFormat="1" applyFont="1" applyFill="1" applyBorder="1" applyAlignment="1">
      <alignment horizontal="right" vertical="center"/>
    </xf>
    <xf numFmtId="0" fontId="13" fillId="2" borderId="2" xfId="0" applyNumberFormat="1" applyFont="1" applyFill="1" applyBorder="1" applyAlignment="1" applyProtection="1">
      <alignment horizontal="left" vertical="center" wrapText="1"/>
    </xf>
    <xf numFmtId="0" fontId="14" fillId="2" borderId="2" xfId="0" applyFont="1" applyFill="1" applyBorder="1" applyAlignment="1">
      <alignment horizontal="right"/>
    </xf>
    <xf numFmtId="0" fontId="14" fillId="2" borderId="2" xfId="0" applyFont="1" applyFill="1" applyBorder="1" applyAlignment="1">
      <alignment wrapText="1"/>
    </xf>
    <xf numFmtId="0" fontId="18" fillId="2" borderId="2" xfId="0" applyNumberFormat="1" applyFont="1" applyFill="1" applyBorder="1" applyAlignment="1" applyProtection="1">
      <alignment horizontal="center" vertical="center" wrapText="1"/>
    </xf>
    <xf numFmtId="178" fontId="14" fillId="2" borderId="2" xfId="0" applyNumberFormat="1" applyFont="1" applyFill="1" applyBorder="1" applyAlignment="1">
      <alignment horizontal="right"/>
    </xf>
    <xf numFmtId="0" fontId="14" fillId="2" borderId="2" xfId="0" applyFont="1" applyFill="1" applyBorder="1"/>
    <xf numFmtId="0" fontId="14" fillId="2" borderId="7" xfId="0" applyFont="1" applyFill="1" applyBorder="1" applyAlignment="1">
      <alignment wrapText="1"/>
    </xf>
    <xf numFmtId="0" fontId="18" fillId="2" borderId="7" xfId="0" applyNumberFormat="1" applyFont="1" applyFill="1" applyBorder="1" applyAlignment="1" applyProtection="1">
      <alignment horizontal="left" vertical="center" wrapText="1"/>
    </xf>
    <xf numFmtId="178" fontId="21" fillId="0" borderId="0" xfId="0" applyNumberFormat="1" applyFont="1"/>
    <xf numFmtId="0" fontId="20" fillId="2" borderId="7" xfId="0" applyFont="1" applyFill="1" applyBorder="1" applyAlignment="1">
      <alignment horizontal="center" vertical="center" wrapText="1"/>
    </xf>
    <xf numFmtId="178" fontId="15" fillId="2" borderId="2" xfId="0" applyNumberFormat="1" applyFont="1" applyFill="1" applyBorder="1" applyAlignment="1">
      <alignment horizontal="right" vertical="center"/>
    </xf>
    <xf numFmtId="178" fontId="15" fillId="0" borderId="0" xfId="0" applyNumberFormat="1" applyFont="1"/>
    <xf numFmtId="0" fontId="13" fillId="2" borderId="7" xfId="0" applyNumberFormat="1" applyFont="1" applyFill="1" applyBorder="1" applyAlignment="1" applyProtection="1">
      <alignment horizontal="center" vertical="center" wrapText="1"/>
    </xf>
    <xf numFmtId="0" fontId="13" fillId="2" borderId="2" xfId="0" applyNumberFormat="1" applyFont="1" applyFill="1" applyBorder="1" applyAlignment="1" applyProtection="1">
      <alignment vertical="center" wrapText="1"/>
    </xf>
    <xf numFmtId="0" fontId="0" fillId="0" borderId="3" xfId="0" applyBorder="1" applyAlignment="1">
      <alignment vertical="center" wrapText="1"/>
    </xf>
    <xf numFmtId="0" fontId="22" fillId="0" borderId="0" xfId="0" applyFont="1"/>
    <xf numFmtId="180" fontId="0" fillId="0" borderId="0" xfId="14" applyNumberFormat="1" applyFont="1" applyAlignment="1"/>
    <xf numFmtId="0" fontId="23" fillId="0" borderId="0" xfId="0" applyFont="1"/>
    <xf numFmtId="178" fontId="0" fillId="0" borderId="0" xfId="0" applyNumberFormat="1"/>
    <xf numFmtId="0" fontId="14" fillId="0" borderId="0" xfId="0" applyFont="1" applyFill="1"/>
    <xf numFmtId="0" fontId="15" fillId="0" borderId="0" xfId="0" applyFont="1" applyFill="1"/>
    <xf numFmtId="0" fontId="0" fillId="0" borderId="0" xfId="0" applyFill="1" applyAlignment="1">
      <alignment wrapText="1"/>
    </xf>
    <xf numFmtId="0" fontId="0" fillId="0" borderId="0" xfId="0" applyFill="1"/>
    <xf numFmtId="0" fontId="16" fillId="0" borderId="0" xfId="0" applyFont="1" applyFill="1" applyAlignment="1">
      <alignment horizontal="center" vertical="center" wrapText="1"/>
    </xf>
    <xf numFmtId="0" fontId="17" fillId="0" borderId="1" xfId="0" applyFont="1" applyFill="1" applyBorder="1" applyAlignment="1">
      <alignment horizontal="right" vertical="center"/>
    </xf>
    <xf numFmtId="0" fontId="13" fillId="0" borderId="7" xfId="0" applyNumberFormat="1" applyFont="1" applyFill="1" applyBorder="1" applyAlignment="1" applyProtection="1">
      <alignment horizontal="left" vertical="center" wrapText="1"/>
    </xf>
    <xf numFmtId="0" fontId="18" fillId="0" borderId="2" xfId="0" applyNumberFormat="1" applyFont="1" applyFill="1" applyBorder="1" applyAlignment="1" applyProtection="1">
      <alignment horizontal="left" vertical="center" wrapText="1"/>
    </xf>
    <xf numFmtId="178" fontId="20" fillId="0" borderId="2" xfId="60" applyNumberFormat="1" applyFont="1" applyFill="1" applyBorder="1" applyAlignment="1">
      <alignment horizontal="right" vertical="center"/>
    </xf>
    <xf numFmtId="178" fontId="14" fillId="0" borderId="0" xfId="0" applyNumberFormat="1" applyFont="1" applyFill="1"/>
    <xf numFmtId="0" fontId="21" fillId="0" borderId="0" xfId="0" applyFont="1" applyFill="1"/>
    <xf numFmtId="0" fontId="13" fillId="0" borderId="2" xfId="0" applyNumberFormat="1" applyFont="1" applyFill="1" applyBorder="1" applyAlignment="1" applyProtection="1">
      <alignment horizontal="left" vertical="center" wrapText="1"/>
    </xf>
    <xf numFmtId="0" fontId="14" fillId="0" borderId="2" xfId="0" applyFont="1" applyFill="1" applyBorder="1" applyAlignment="1">
      <alignment horizontal="right"/>
    </xf>
    <xf numFmtId="0" fontId="14" fillId="0" borderId="2" xfId="0" applyFont="1" applyFill="1" applyBorder="1" applyAlignment="1">
      <alignment wrapText="1"/>
    </xf>
    <xf numFmtId="0" fontId="18" fillId="0" borderId="2" xfId="0" applyNumberFormat="1" applyFont="1" applyFill="1" applyBorder="1" applyAlignment="1" applyProtection="1">
      <alignment horizontal="center" vertical="center" wrapText="1"/>
    </xf>
    <xf numFmtId="178" fontId="14" fillId="0" borderId="2" xfId="0" applyNumberFormat="1" applyFont="1" applyFill="1" applyBorder="1" applyAlignment="1">
      <alignment horizontal="right"/>
    </xf>
    <xf numFmtId="0" fontId="14" fillId="0" borderId="2" xfId="0" applyFont="1" applyFill="1" applyBorder="1"/>
    <xf numFmtId="0" fontId="14" fillId="0" borderId="7" xfId="0" applyFont="1" applyFill="1" applyBorder="1" applyAlignment="1">
      <alignment wrapText="1"/>
    </xf>
    <xf numFmtId="0" fontId="18" fillId="0" borderId="7" xfId="0" applyNumberFormat="1" applyFont="1" applyFill="1" applyBorder="1" applyAlignment="1" applyProtection="1">
      <alignment horizontal="left" vertical="center" wrapText="1"/>
    </xf>
    <xf numFmtId="178" fontId="21" fillId="0" borderId="0" xfId="0" applyNumberFormat="1" applyFont="1" applyFill="1"/>
    <xf numFmtId="0" fontId="20" fillId="0" borderId="7" xfId="0" applyFont="1" applyFill="1" applyBorder="1" applyAlignment="1">
      <alignment horizontal="center" vertical="center" wrapText="1"/>
    </xf>
    <xf numFmtId="178" fontId="15" fillId="0" borderId="2" xfId="0" applyNumberFormat="1" applyFont="1" applyFill="1" applyBorder="1" applyAlignment="1">
      <alignment horizontal="right" vertical="center"/>
    </xf>
    <xf numFmtId="178" fontId="15" fillId="0" borderId="0" xfId="0" applyNumberFormat="1" applyFont="1" applyFill="1"/>
    <xf numFmtId="0" fontId="13" fillId="0" borderId="7" xfId="0" applyNumberFormat="1" applyFont="1" applyFill="1" applyBorder="1" applyAlignment="1" applyProtection="1">
      <alignment horizontal="center" vertical="center" wrapText="1"/>
    </xf>
    <xf numFmtId="0" fontId="13" fillId="0" borderId="2" xfId="0" applyNumberFormat="1" applyFont="1" applyFill="1" applyBorder="1" applyAlignment="1" applyProtection="1">
      <alignment vertical="center" wrapText="1"/>
    </xf>
    <xf numFmtId="0" fontId="0" fillId="0" borderId="3" xfId="0" applyFill="1" applyBorder="1" applyAlignment="1">
      <alignment vertical="center" wrapText="1"/>
    </xf>
    <xf numFmtId="0" fontId="22" fillId="0" borderId="0" xfId="0" applyFont="1" applyFill="1"/>
    <xf numFmtId="180" fontId="0" fillId="0" borderId="0" xfId="14" applyNumberFormat="1" applyFont="1" applyFill="1" applyAlignment="1"/>
    <xf numFmtId="0" fontId="23" fillId="0" borderId="0" xfId="0" applyFont="1" applyFill="1"/>
    <xf numFmtId="178" fontId="0" fillId="0" borderId="0" xfId="0" applyNumberFormat="1" applyFill="1"/>
    <xf numFmtId="0" fontId="14" fillId="0" borderId="0" xfId="0" applyFont="1" applyFill="1" applyAlignment="1">
      <alignment vertical="center"/>
    </xf>
    <xf numFmtId="0" fontId="15" fillId="0" borderId="0" xfId="0" applyFont="1" applyFill="1" applyAlignment="1">
      <alignment vertical="center"/>
    </xf>
    <xf numFmtId="178" fontId="0" fillId="0" borderId="0" xfId="11" applyNumberFormat="1" applyFont="1" applyFill="1" applyAlignment="1"/>
    <xf numFmtId="0" fontId="4" fillId="0" borderId="0" xfId="0" applyFont="1" applyFill="1" applyAlignment="1">
      <alignment horizontal="center" vertical="center"/>
    </xf>
    <xf numFmtId="0" fontId="19" fillId="0" borderId="0" xfId="0" applyFont="1" applyFill="1" applyAlignment="1">
      <alignment horizontal="right" vertical="center"/>
    </xf>
    <xf numFmtId="178" fontId="18" fillId="0" borderId="7" xfId="11" applyNumberFormat="1" applyFont="1" applyFill="1" applyBorder="1" applyAlignment="1" applyProtection="1">
      <alignment horizontal="center" vertical="center" wrapText="1"/>
      <protection locked="0"/>
    </xf>
    <xf numFmtId="0" fontId="24" fillId="0" borderId="8" xfId="0" applyFont="1" applyFill="1" applyBorder="1" applyAlignment="1">
      <alignment horizontal="right" vertical="center"/>
    </xf>
    <xf numFmtId="178" fontId="18" fillId="0" borderId="2" xfId="11" applyNumberFormat="1" applyFont="1" applyFill="1" applyBorder="1" applyAlignment="1" applyProtection="1">
      <alignment horizontal="center" vertical="center" wrapText="1"/>
      <protection locked="0"/>
    </xf>
    <xf numFmtId="0" fontId="18" fillId="0" borderId="6" xfId="0" applyNumberFormat="1" applyFont="1" applyFill="1" applyBorder="1" applyAlignment="1" applyProtection="1">
      <alignment horizontal="center" vertical="center" wrapText="1"/>
      <protection locked="0"/>
    </xf>
    <xf numFmtId="0" fontId="13" fillId="0" borderId="2" xfId="0" applyNumberFormat="1" applyFont="1" applyFill="1" applyBorder="1" applyAlignment="1" applyProtection="1">
      <alignment horizontal="left" vertical="center"/>
    </xf>
    <xf numFmtId="0" fontId="18" fillId="0" borderId="7" xfId="0" applyNumberFormat="1" applyFont="1" applyFill="1" applyBorder="1" applyAlignment="1" applyProtection="1">
      <alignment horizontal="left" vertical="center"/>
    </xf>
    <xf numFmtId="178" fontId="13" fillId="0" borderId="2" xfId="11" applyNumberFormat="1" applyFont="1" applyFill="1" applyBorder="1" applyAlignment="1" applyProtection="1">
      <alignment horizontal="right" vertical="center"/>
    </xf>
    <xf numFmtId="0" fontId="13" fillId="0" borderId="7" xfId="0" applyNumberFormat="1" applyFont="1" applyFill="1" applyBorder="1" applyAlignment="1" applyProtection="1">
      <alignment horizontal="left" vertical="center"/>
    </xf>
    <xf numFmtId="178" fontId="14" fillId="0" borderId="2" xfId="60" applyNumberFormat="1" applyFont="1" applyFill="1" applyBorder="1" applyAlignment="1">
      <alignment vertical="center"/>
    </xf>
    <xf numFmtId="178" fontId="20" fillId="0" borderId="2" xfId="60" applyNumberFormat="1" applyFont="1" applyFill="1" applyBorder="1" applyAlignment="1">
      <alignment vertical="center"/>
    </xf>
    <xf numFmtId="0" fontId="13" fillId="0" borderId="4" xfId="0" applyNumberFormat="1" applyFont="1" applyFill="1" applyBorder="1" applyAlignment="1" applyProtection="1">
      <alignment horizontal="left" vertical="center"/>
    </xf>
    <xf numFmtId="0" fontId="14" fillId="0" borderId="0" xfId="0" applyFont="1" applyFill="1" applyBorder="1" applyAlignment="1">
      <alignment vertical="center"/>
    </xf>
    <xf numFmtId="0" fontId="18" fillId="0" borderId="2" xfId="0" applyNumberFormat="1" applyFont="1" applyFill="1" applyBorder="1" applyAlignment="1" applyProtection="1">
      <alignment horizontal="center" vertical="center"/>
    </xf>
    <xf numFmtId="178" fontId="15" fillId="0" borderId="2" xfId="11" applyNumberFormat="1" applyFont="1" applyFill="1" applyBorder="1" applyAlignment="1">
      <alignment vertical="center"/>
    </xf>
    <xf numFmtId="178" fontId="15" fillId="0" borderId="2" xfId="60" applyNumberFormat="1" applyFont="1" applyFill="1" applyBorder="1" applyAlignment="1">
      <alignment vertical="center"/>
    </xf>
    <xf numFmtId="178" fontId="14" fillId="0" borderId="0" xfId="0" applyNumberFormat="1" applyFont="1" applyFill="1" applyAlignment="1">
      <alignment vertical="center"/>
    </xf>
    <xf numFmtId="0" fontId="10" fillId="0" borderId="0" xfId="59" applyFont="1" applyFill="1" applyBorder="1">
      <alignment vertical="center"/>
    </xf>
    <xf numFmtId="178" fontId="25" fillId="0" borderId="2" xfId="11" applyNumberFormat="1" applyFont="1" applyFill="1" applyBorder="1" applyAlignment="1">
      <alignment vertical="center"/>
    </xf>
    <xf numFmtId="177" fontId="26" fillId="0" borderId="2" xfId="60" applyNumberFormat="1" applyFont="1" applyFill="1" applyBorder="1" applyAlignment="1">
      <alignment vertical="center"/>
    </xf>
    <xf numFmtId="0" fontId="18" fillId="0" borderId="2" xfId="0" applyNumberFormat="1" applyFont="1" applyFill="1" applyBorder="1" applyAlignment="1" applyProtection="1">
      <alignment horizontal="left" vertical="center"/>
    </xf>
    <xf numFmtId="178" fontId="20" fillId="0" borderId="2" xfId="11" applyNumberFormat="1" applyFont="1" applyFill="1" applyBorder="1" applyAlignment="1">
      <alignment vertical="center"/>
    </xf>
    <xf numFmtId="0" fontId="16" fillId="0" borderId="0" xfId="0" applyFont="1" applyFill="1" applyAlignment="1">
      <alignment horizontal="center" vertical="center"/>
    </xf>
    <xf numFmtId="0" fontId="17" fillId="0" borderId="0" xfId="0" applyFont="1" applyFill="1" applyAlignment="1">
      <alignment horizontal="right" vertical="center"/>
    </xf>
    <xf numFmtId="178" fontId="13" fillId="0" borderId="2" xfId="60" applyNumberFormat="1" applyFont="1" applyFill="1" applyBorder="1" applyAlignment="1" applyProtection="1">
      <alignment horizontal="center" vertical="center" wrapText="1"/>
      <protection locked="0"/>
    </xf>
    <xf numFmtId="180" fontId="19" fillId="0" borderId="4" xfId="14" applyNumberFormat="1" applyFont="1" applyFill="1" applyBorder="1" applyAlignment="1">
      <alignment horizontal="right" vertical="center"/>
    </xf>
    <xf numFmtId="178" fontId="19" fillId="0" borderId="2" xfId="60" applyNumberFormat="1" applyFont="1" applyFill="1" applyBorder="1" applyAlignment="1">
      <alignment vertical="center"/>
    </xf>
    <xf numFmtId="180" fontId="19" fillId="0" borderId="2" xfId="14" applyNumberFormat="1" applyFont="1" applyFill="1" applyBorder="1" applyAlignment="1">
      <alignment horizontal="right" vertical="center"/>
    </xf>
    <xf numFmtId="0" fontId="18" fillId="0" borderId="0" xfId="0" applyNumberFormat="1" applyFont="1" applyFill="1" applyBorder="1" applyAlignment="1" applyProtection="1">
      <alignment horizontal="left" vertical="center"/>
    </xf>
    <xf numFmtId="0" fontId="18" fillId="0" borderId="4" xfId="0" applyNumberFormat="1" applyFont="1" applyFill="1" applyBorder="1" applyAlignment="1" applyProtection="1">
      <alignment horizontal="center" vertical="center"/>
    </xf>
    <xf numFmtId="178" fontId="20" fillId="0" borderId="4" xfId="60" applyNumberFormat="1" applyFont="1" applyFill="1" applyBorder="1" applyAlignment="1">
      <alignment vertical="center"/>
    </xf>
    <xf numFmtId="49" fontId="18" fillId="0" borderId="2" xfId="0" applyNumberFormat="1" applyFont="1" applyFill="1" applyBorder="1" applyAlignment="1" applyProtection="1">
      <alignment horizontal="left" vertical="center" wrapText="1"/>
      <protection locked="0"/>
    </xf>
    <xf numFmtId="0" fontId="13" fillId="0" borderId="2" xfId="0" applyNumberFormat="1" applyFont="1" applyFill="1" applyBorder="1" applyAlignment="1" applyProtection="1">
      <alignment horizontal="left" vertical="center" wrapText="1"/>
      <protection locked="0"/>
    </xf>
    <xf numFmtId="0" fontId="20" fillId="0" borderId="2" xfId="0" applyFont="1" applyFill="1" applyBorder="1" applyAlignment="1">
      <alignment vertical="center"/>
    </xf>
    <xf numFmtId="0" fontId="18" fillId="0" borderId="2" xfId="0" applyNumberFormat="1" applyFont="1" applyFill="1" applyBorder="1" applyAlignment="1" applyProtection="1">
      <alignment horizontal="left" vertical="center" wrapText="1"/>
      <protection locked="0"/>
    </xf>
    <xf numFmtId="0" fontId="20" fillId="0" borderId="2" xfId="0" applyFont="1" applyFill="1" applyBorder="1" applyAlignment="1">
      <alignment horizontal="left" vertical="center"/>
    </xf>
    <xf numFmtId="0" fontId="20" fillId="0" borderId="2" xfId="0" applyFont="1" applyFill="1" applyBorder="1"/>
    <xf numFmtId="49" fontId="18" fillId="0" borderId="2" xfId="0" applyNumberFormat="1" applyFont="1" applyFill="1" applyBorder="1" applyAlignment="1" applyProtection="1">
      <alignment horizontal="center" vertical="center" wrapText="1"/>
      <protection locked="0"/>
    </xf>
    <xf numFmtId="178" fontId="20" fillId="0" borderId="2" xfId="0" applyNumberFormat="1" applyFont="1" applyFill="1" applyBorder="1" applyAlignment="1">
      <alignment horizontal="center" vertical="center"/>
    </xf>
    <xf numFmtId="3" fontId="0" fillId="0" borderId="0" xfId="0" applyNumberFormat="1" applyFill="1"/>
    <xf numFmtId="3" fontId="24" fillId="0" borderId="0" xfId="0" applyNumberFormat="1" applyFont="1" applyFill="1" applyAlignment="1">
      <alignment horizontal="right" vertical="center"/>
    </xf>
    <xf numFmtId="3" fontId="18" fillId="0" borderId="7" xfId="0" applyNumberFormat="1" applyFont="1" applyFill="1" applyBorder="1" applyAlignment="1" applyProtection="1">
      <alignment horizontal="center" vertical="center" wrapText="1"/>
      <protection locked="0"/>
    </xf>
    <xf numFmtId="3" fontId="18" fillId="0" borderId="8" xfId="0" applyNumberFormat="1" applyFont="1" applyFill="1" applyBorder="1" applyAlignment="1" applyProtection="1">
      <alignment horizontal="center" vertical="center" wrapText="1"/>
      <protection locked="0"/>
    </xf>
    <xf numFmtId="3" fontId="18" fillId="0" borderId="2" xfId="0" applyNumberFormat="1" applyFont="1" applyFill="1" applyBorder="1" applyAlignment="1" applyProtection="1">
      <alignment horizontal="center" vertical="center" wrapText="1"/>
      <protection locked="0"/>
    </xf>
    <xf numFmtId="3" fontId="18" fillId="0" borderId="9" xfId="0" applyNumberFormat="1" applyFont="1" applyFill="1" applyBorder="1" applyAlignment="1" applyProtection="1">
      <alignment horizontal="center" vertical="center" wrapText="1"/>
      <protection locked="0"/>
    </xf>
    <xf numFmtId="3" fontId="13" fillId="0" borderId="2" xfId="0" applyNumberFormat="1" applyFont="1" applyFill="1" applyBorder="1" applyAlignment="1" applyProtection="1">
      <alignment horizontal="right" vertical="center"/>
    </xf>
    <xf numFmtId="3" fontId="19" fillId="0" borderId="2" xfId="60" applyNumberFormat="1" applyFont="1" applyFill="1" applyBorder="1" applyAlignment="1">
      <alignment horizontal="right" vertical="center"/>
    </xf>
    <xf numFmtId="3" fontId="20" fillId="0" borderId="2" xfId="60" applyNumberFormat="1" applyFont="1" applyFill="1" applyBorder="1" applyAlignment="1">
      <alignment horizontal="right" vertical="center"/>
    </xf>
    <xf numFmtId="3" fontId="14" fillId="0" borderId="2" xfId="60" applyNumberFormat="1" applyFont="1" applyFill="1" applyBorder="1" applyAlignment="1">
      <alignment vertical="center"/>
    </xf>
    <xf numFmtId="3" fontId="20" fillId="0" borderId="2" xfId="60" applyNumberFormat="1" applyFont="1" applyFill="1" applyBorder="1" applyAlignment="1">
      <alignment vertical="center"/>
    </xf>
    <xf numFmtId="0" fontId="14" fillId="0" borderId="2" xfId="0" applyFont="1" applyFill="1" applyBorder="1" applyAlignment="1">
      <alignment vertical="center"/>
    </xf>
    <xf numFmtId="3" fontId="14" fillId="0" borderId="2" xfId="0" applyNumberFormat="1" applyFont="1" applyFill="1" applyBorder="1" applyAlignment="1">
      <alignment vertical="center"/>
    </xf>
    <xf numFmtId="0" fontId="10" fillId="0" borderId="2" xfId="59" applyFont="1" applyFill="1" applyBorder="1">
      <alignment vertical="center"/>
    </xf>
    <xf numFmtId="3" fontId="25" fillId="0" borderId="2" xfId="60" applyNumberFormat="1" applyFont="1" applyFill="1" applyBorder="1" applyAlignment="1">
      <alignment vertical="center"/>
    </xf>
    <xf numFmtId="3" fontId="26" fillId="0" borderId="2" xfId="60" applyNumberFormat="1" applyFont="1" applyFill="1" applyBorder="1" applyAlignment="1">
      <alignment vertical="center"/>
    </xf>
    <xf numFmtId="178" fontId="13" fillId="0" borderId="2" xfId="0" applyNumberFormat="1" applyFont="1" applyFill="1" applyBorder="1" applyAlignment="1" applyProtection="1">
      <alignment horizontal="center" vertical="center" wrapText="1"/>
      <protection locked="0"/>
    </xf>
    <xf numFmtId="0" fontId="14" fillId="0" borderId="0" xfId="0" applyFont="1" applyAlignment="1">
      <alignment vertical="center"/>
    </xf>
    <xf numFmtId="178" fontId="0" fillId="0" borderId="0" xfId="11" applyNumberFormat="1" applyFont="1" applyAlignment="1"/>
    <xf numFmtId="0" fontId="27" fillId="0" borderId="0" xfId="0" applyNumberFormat="1" applyFont="1" applyFill="1" applyAlignment="1" applyProtection="1">
      <alignment horizontal="center" vertical="center"/>
    </xf>
    <xf numFmtId="0" fontId="13" fillId="0" borderId="0" xfId="0" applyNumberFormat="1" applyFont="1" applyFill="1" applyAlignment="1" applyProtection="1">
      <alignment horizontal="right" vertical="center"/>
    </xf>
    <xf numFmtId="178" fontId="18" fillId="0" borderId="2" xfId="11" applyNumberFormat="1" applyFont="1" applyFill="1" applyBorder="1" applyAlignment="1" applyProtection="1">
      <alignment horizontal="center" vertical="center"/>
    </xf>
    <xf numFmtId="178" fontId="18" fillId="0" borderId="2" xfId="60" applyNumberFormat="1" applyFont="1" applyFill="1" applyBorder="1" applyAlignment="1" applyProtection="1">
      <alignment horizontal="right" vertical="center"/>
    </xf>
    <xf numFmtId="178" fontId="18" fillId="0" borderId="2" xfId="11" applyNumberFormat="1" applyFont="1" applyFill="1" applyBorder="1" applyAlignment="1" applyProtection="1">
      <alignment horizontal="right" vertical="center"/>
    </xf>
    <xf numFmtId="3" fontId="18" fillId="0" borderId="2" xfId="0" applyNumberFormat="1" applyFont="1" applyFill="1" applyBorder="1" applyAlignment="1" applyProtection="1">
      <alignment horizontal="left" vertical="center"/>
    </xf>
    <xf numFmtId="178" fontId="13" fillId="0" borderId="2" xfId="60" applyNumberFormat="1" applyFont="1" applyFill="1" applyBorder="1" applyAlignment="1" applyProtection="1">
      <alignment horizontal="right" vertical="center"/>
    </xf>
    <xf numFmtId="3" fontId="13" fillId="0" borderId="2" xfId="0" applyNumberFormat="1" applyFont="1" applyFill="1" applyBorder="1" applyAlignment="1" applyProtection="1">
      <alignment horizontal="left" vertical="center"/>
    </xf>
    <xf numFmtId="178" fontId="14" fillId="0" borderId="0" xfId="0" applyNumberFormat="1" applyFont="1" applyAlignment="1">
      <alignment vertical="center"/>
    </xf>
    <xf numFmtId="3" fontId="13" fillId="0" borderId="10" xfId="0" applyNumberFormat="1" applyFont="1" applyFill="1" applyBorder="1" applyAlignment="1" applyProtection="1">
      <alignment horizontal="left" vertical="center"/>
    </xf>
    <xf numFmtId="178" fontId="13" fillId="0" borderId="4" xfId="11" applyNumberFormat="1" applyFont="1" applyFill="1" applyBorder="1" applyAlignment="1" applyProtection="1">
      <alignment horizontal="right" vertical="center"/>
    </xf>
    <xf numFmtId="3" fontId="18" fillId="0" borderId="10" xfId="0" applyNumberFormat="1" applyFont="1" applyFill="1" applyBorder="1" applyAlignment="1" applyProtection="1">
      <alignment horizontal="left" vertical="center"/>
    </xf>
    <xf numFmtId="3" fontId="18" fillId="0" borderId="8" xfId="0" applyNumberFormat="1" applyFont="1" applyFill="1" applyBorder="1" applyAlignment="1" applyProtection="1">
      <alignment horizontal="left" vertical="center"/>
    </xf>
    <xf numFmtId="178" fontId="13" fillId="0" borderId="6" xfId="11" applyNumberFormat="1" applyFont="1" applyFill="1" applyBorder="1" applyAlignment="1" applyProtection="1">
      <alignment horizontal="right" vertical="center"/>
    </xf>
    <xf numFmtId="3" fontId="13" fillId="0" borderId="8" xfId="0" applyNumberFormat="1" applyFont="1" applyFill="1" applyBorder="1" applyAlignment="1" applyProtection="1">
      <alignment horizontal="left" vertical="center"/>
    </xf>
    <xf numFmtId="43" fontId="13" fillId="0" borderId="2" xfId="11" applyFont="1" applyFill="1" applyBorder="1" applyAlignment="1" applyProtection="1">
      <alignment horizontal="right" vertical="center"/>
    </xf>
    <xf numFmtId="3" fontId="18" fillId="0" borderId="7" xfId="0" applyNumberFormat="1" applyFont="1" applyFill="1" applyBorder="1" applyAlignment="1" applyProtection="1">
      <alignment horizontal="left" vertical="center"/>
    </xf>
    <xf numFmtId="3" fontId="13" fillId="0" borderId="7" xfId="0" applyNumberFormat="1" applyFont="1" applyFill="1" applyBorder="1" applyAlignment="1" applyProtection="1">
      <alignment horizontal="left" vertical="center"/>
    </xf>
    <xf numFmtId="43" fontId="13" fillId="0" borderId="4" xfId="11" applyFont="1" applyFill="1" applyBorder="1" applyAlignment="1" applyProtection="1">
      <alignment horizontal="right" vertical="center"/>
    </xf>
    <xf numFmtId="43" fontId="13" fillId="0" borderId="6" xfId="11" applyFont="1" applyFill="1" applyBorder="1" applyAlignment="1" applyProtection="1">
      <alignment horizontal="right" vertical="center"/>
    </xf>
    <xf numFmtId="0" fontId="13" fillId="0" borderId="7" xfId="0" applyNumberFormat="1" applyFont="1" applyFill="1" applyBorder="1" applyAlignment="1" applyProtection="1">
      <alignment horizontal="center" vertical="center"/>
    </xf>
    <xf numFmtId="3" fontId="18" fillId="0" borderId="2" xfId="0" applyNumberFormat="1" applyFont="1" applyFill="1" applyBorder="1" applyAlignment="1" applyProtection="1">
      <alignment horizontal="right" vertical="center"/>
    </xf>
    <xf numFmtId="0" fontId="13" fillId="0" borderId="10" xfId="0" applyNumberFormat="1" applyFont="1" applyFill="1" applyBorder="1" applyAlignment="1" applyProtection="1">
      <alignment horizontal="center" vertical="center"/>
    </xf>
    <xf numFmtId="0" fontId="28" fillId="0" borderId="0" xfId="0" applyFont="1" applyFill="1"/>
    <xf numFmtId="0" fontId="4" fillId="0" borderId="0" xfId="0" applyFont="1" applyFill="1" applyBorder="1" applyAlignment="1">
      <alignment horizontal="center" vertical="center"/>
    </xf>
    <xf numFmtId="0" fontId="0" fillId="0" borderId="0" xfId="0" applyFill="1" applyBorder="1"/>
    <xf numFmtId="178" fontId="19" fillId="0" borderId="0" xfId="11" applyNumberFormat="1" applyFont="1" applyFill="1" applyBorder="1" applyAlignment="1">
      <alignment horizontal="right" vertical="center"/>
    </xf>
    <xf numFmtId="0" fontId="29" fillId="0" borderId="2" xfId="0" applyFont="1" applyFill="1" applyBorder="1" applyAlignment="1">
      <alignment horizontal="center" vertical="center"/>
    </xf>
    <xf numFmtId="178" fontId="29" fillId="0" borderId="2" xfId="11" applyNumberFormat="1" applyFont="1" applyFill="1" applyBorder="1" applyAlignment="1">
      <alignment horizontal="center" vertical="center"/>
    </xf>
    <xf numFmtId="0" fontId="28" fillId="0" borderId="2" xfId="0" applyFont="1" applyFill="1" applyBorder="1" applyAlignment="1">
      <alignment vertical="center"/>
    </xf>
    <xf numFmtId="178" fontId="26" fillId="0" borderId="2" xfId="11" applyNumberFormat="1" applyFont="1" applyFill="1" applyBorder="1" applyAlignment="1">
      <alignment vertical="center"/>
    </xf>
    <xf numFmtId="3" fontId="28" fillId="0" borderId="0" xfId="0" applyNumberFormat="1" applyFont="1" applyFill="1"/>
    <xf numFmtId="0" fontId="30" fillId="0" borderId="2" xfId="0" applyFont="1" applyFill="1" applyBorder="1" applyAlignment="1">
      <alignment vertical="center"/>
    </xf>
    <xf numFmtId="178" fontId="2" fillId="0" borderId="2" xfId="11" applyNumberFormat="1" applyFont="1" applyFill="1" applyBorder="1" applyAlignment="1">
      <alignment vertical="center"/>
    </xf>
    <xf numFmtId="0" fontId="20" fillId="0" borderId="0" xfId="0" applyFont="1" applyFill="1" applyAlignment="1">
      <alignment vertical="center"/>
    </xf>
    <xf numFmtId="0" fontId="19" fillId="0" borderId="0" xfId="0" applyFont="1" applyFill="1" applyAlignment="1">
      <alignment vertical="center"/>
    </xf>
    <xf numFmtId="178" fontId="12" fillId="0" borderId="0" xfId="11" applyNumberFormat="1" applyFont="1" applyFill="1" applyAlignment="1"/>
    <xf numFmtId="0" fontId="4" fillId="0" borderId="0" xfId="0" applyFont="1" applyFill="1" applyBorder="1" applyAlignment="1">
      <alignment horizontal="center" vertical="center" wrapText="1"/>
    </xf>
    <xf numFmtId="178" fontId="17" fillId="0" borderId="0" xfId="11" applyNumberFormat="1" applyFont="1" applyFill="1" applyBorder="1" applyAlignment="1">
      <alignment horizontal="right" vertical="center"/>
    </xf>
    <xf numFmtId="0" fontId="18" fillId="0" borderId="4" xfId="0" applyNumberFormat="1" applyFont="1" applyFill="1" applyBorder="1" applyAlignment="1" applyProtection="1">
      <alignment horizontal="center" vertical="center" wrapText="1"/>
      <protection locked="0"/>
    </xf>
    <xf numFmtId="178" fontId="18" fillId="0" borderId="11" xfId="11" applyNumberFormat="1" applyFont="1" applyFill="1" applyBorder="1" applyAlignment="1" applyProtection="1">
      <alignment horizontal="center" vertical="center" wrapText="1"/>
      <protection locked="0"/>
    </xf>
    <xf numFmtId="178" fontId="18" fillId="0" borderId="8" xfId="11" applyNumberFormat="1" applyFont="1" applyFill="1" applyBorder="1" applyAlignment="1" applyProtection="1">
      <alignment horizontal="center" vertical="center" wrapText="1"/>
      <protection locked="0"/>
    </xf>
    <xf numFmtId="178" fontId="18" fillId="0" borderId="6" xfId="11" applyNumberFormat="1" applyFont="1" applyFill="1" applyBorder="1" applyAlignment="1" applyProtection="1">
      <alignment horizontal="center" vertical="center" wrapText="1"/>
      <protection locked="0"/>
    </xf>
    <xf numFmtId="0" fontId="13" fillId="0" borderId="8" xfId="0" applyNumberFormat="1" applyFont="1" applyFill="1" applyBorder="1" applyAlignment="1" applyProtection="1">
      <alignment horizontal="left" vertical="center"/>
    </xf>
    <xf numFmtId="178" fontId="12" fillId="0" borderId="2" xfId="11" applyNumberFormat="1" applyFont="1" applyFill="1" applyBorder="1" applyAlignment="1">
      <alignment vertical="center"/>
    </xf>
    <xf numFmtId="178" fontId="31" fillId="0" borderId="2" xfId="11" applyNumberFormat="1" applyFont="1" applyFill="1" applyBorder="1" applyAlignment="1">
      <alignment vertical="center"/>
    </xf>
    <xf numFmtId="178" fontId="32" fillId="0" borderId="2" xfId="11" applyNumberFormat="1" applyFont="1" applyFill="1" applyBorder="1" applyAlignment="1">
      <alignment vertical="center"/>
    </xf>
    <xf numFmtId="178" fontId="14" fillId="0" borderId="2" xfId="11" applyNumberFormat="1" applyFont="1" applyFill="1" applyBorder="1" applyAlignment="1"/>
    <xf numFmtId="0" fontId="19" fillId="0" borderId="2" xfId="0" applyFont="1" applyFill="1" applyBorder="1" applyAlignment="1">
      <alignment horizontal="left" vertical="center"/>
    </xf>
    <xf numFmtId="0" fontId="19" fillId="0" borderId="2" xfId="0" applyFont="1" applyFill="1" applyBorder="1" applyAlignment="1">
      <alignment vertical="center" wrapText="1"/>
    </xf>
    <xf numFmtId="0" fontId="19" fillId="0" borderId="2" xfId="0" applyFont="1" applyFill="1" applyBorder="1" applyAlignment="1">
      <alignment horizontal="left" vertical="center" wrapText="1"/>
    </xf>
    <xf numFmtId="0" fontId="20" fillId="0" borderId="2" xfId="0" applyFont="1" applyFill="1" applyBorder="1" applyAlignment="1">
      <alignment horizontal="left" vertical="center" wrapText="1"/>
    </xf>
    <xf numFmtId="0" fontId="20" fillId="0" borderId="2" xfId="0" applyFont="1" applyFill="1" applyBorder="1" applyAlignment="1">
      <alignment vertical="center" wrapText="1"/>
    </xf>
    <xf numFmtId="0" fontId="19" fillId="0" borderId="2" xfId="0" applyFont="1" applyFill="1" applyBorder="1"/>
    <xf numFmtId="0" fontId="0" fillId="0" borderId="0" xfId="0" applyFont="1" applyFill="1"/>
    <xf numFmtId="0" fontId="14" fillId="0" borderId="0" xfId="0" applyFont="1" applyFill="1" applyAlignment="1">
      <alignment horizontal="right" vertical="center"/>
    </xf>
    <xf numFmtId="0" fontId="18" fillId="0" borderId="2" xfId="0" applyFont="1" applyFill="1" applyBorder="1" applyAlignment="1">
      <alignment horizontal="distributed" vertical="center"/>
    </xf>
    <xf numFmtId="0" fontId="18" fillId="0" borderId="2" xfId="0" applyFont="1" applyFill="1" applyBorder="1" applyAlignment="1">
      <alignment vertical="center"/>
    </xf>
    <xf numFmtId="0" fontId="13" fillId="0" borderId="2" xfId="0" applyFont="1" applyFill="1" applyBorder="1" applyAlignment="1">
      <alignment vertical="center"/>
    </xf>
    <xf numFmtId="178" fontId="20" fillId="0" borderId="0" xfId="0" applyNumberFormat="1" applyFont="1" applyFill="1" applyAlignment="1">
      <alignment vertical="center"/>
    </xf>
    <xf numFmtId="0" fontId="19" fillId="0" borderId="2" xfId="0" applyFont="1" applyFill="1" applyBorder="1" applyAlignment="1">
      <alignment vertical="center"/>
    </xf>
    <xf numFmtId="180" fontId="20" fillId="0" borderId="0" xfId="14" applyNumberFormat="1" applyFont="1" applyFill="1" applyAlignment="1">
      <alignment vertical="center"/>
    </xf>
    <xf numFmtId="0" fontId="19" fillId="0" borderId="2" xfId="0" applyFont="1" applyFill="1" applyBorder="1" applyAlignment="1">
      <alignment horizontal="right" vertical="center"/>
    </xf>
    <xf numFmtId="43" fontId="19" fillId="0" borderId="2" xfId="11" applyFont="1" applyFill="1" applyBorder="1" applyAlignment="1">
      <alignment vertical="center"/>
    </xf>
    <xf numFmtId="178" fontId="20" fillId="0" borderId="2" xfId="0" applyNumberFormat="1" applyFont="1" applyFill="1" applyBorder="1" applyAlignment="1">
      <alignment horizontal="right" vertical="center"/>
    </xf>
    <xf numFmtId="43" fontId="20" fillId="0" borderId="2" xfId="11" applyFont="1" applyFill="1" applyBorder="1" applyAlignment="1">
      <alignment vertical="center"/>
    </xf>
    <xf numFmtId="178" fontId="20" fillId="0" borderId="2" xfId="0" applyNumberFormat="1" applyFont="1" applyFill="1" applyBorder="1" applyAlignment="1">
      <alignment vertical="center"/>
    </xf>
    <xf numFmtId="0" fontId="20" fillId="0" borderId="2" xfId="0" applyFont="1" applyFill="1" applyBorder="1" applyAlignment="1">
      <alignment horizontal="right" vertical="center"/>
    </xf>
    <xf numFmtId="0" fontId="19" fillId="0" borderId="3" xfId="0" applyFont="1" applyFill="1" applyBorder="1" applyAlignment="1">
      <alignment horizontal="center"/>
    </xf>
    <xf numFmtId="0" fontId="33" fillId="0" borderId="0" xfId="0" applyNumberFormat="1" applyFont="1" applyFill="1" applyAlignment="1" applyProtection="1">
      <alignment horizontal="center" vertical="center"/>
    </xf>
    <xf numFmtId="178" fontId="30" fillId="0" borderId="0" xfId="11" applyNumberFormat="1" applyFont="1" applyFill="1" applyBorder="1" applyAlignment="1">
      <alignment horizontal="right" vertical="center"/>
    </xf>
    <xf numFmtId="178" fontId="34" fillId="0" borderId="2" xfId="11" applyNumberFormat="1" applyFont="1" applyFill="1" applyBorder="1" applyAlignment="1">
      <alignment horizontal="center" vertical="center"/>
    </xf>
    <xf numFmtId="178" fontId="28" fillId="0" borderId="2" xfId="11" applyNumberFormat="1" applyFont="1" applyFill="1" applyBorder="1" applyAlignment="1">
      <alignment vertical="center"/>
    </xf>
    <xf numFmtId="178" fontId="30" fillId="0" borderId="2" xfId="11" applyNumberFormat="1" applyFont="1" applyFill="1" applyBorder="1" applyAlignment="1">
      <alignment vertical="center"/>
    </xf>
    <xf numFmtId="0" fontId="28" fillId="0" borderId="2" xfId="0" applyFont="1" applyFill="1" applyBorder="1" applyAlignment="1">
      <alignment horizontal="center" vertical="center"/>
    </xf>
    <xf numFmtId="178" fontId="35" fillId="0" borderId="11" xfId="11" applyNumberFormat="1" applyFont="1" applyFill="1" applyBorder="1" applyAlignment="1" applyProtection="1">
      <alignment horizontal="center" vertical="center" wrapText="1"/>
      <protection locked="0"/>
    </xf>
    <xf numFmtId="178" fontId="35" fillId="0" borderId="8" xfId="11" applyNumberFormat="1" applyFont="1" applyFill="1" applyBorder="1" applyAlignment="1" applyProtection="1">
      <alignment horizontal="center" vertical="center" wrapText="1"/>
      <protection locked="0"/>
    </xf>
    <xf numFmtId="178" fontId="35" fillId="0" borderId="12" xfId="11" applyNumberFormat="1" applyFont="1" applyFill="1" applyBorder="1" applyAlignment="1" applyProtection="1">
      <alignment horizontal="center" vertical="center" wrapText="1"/>
      <protection locked="0"/>
    </xf>
    <xf numFmtId="178" fontId="35" fillId="0" borderId="2" xfId="11" applyNumberFormat="1" applyFont="1" applyFill="1" applyBorder="1" applyAlignment="1" applyProtection="1">
      <alignment horizontal="center" vertical="center" wrapText="1"/>
      <protection locked="0"/>
    </xf>
    <xf numFmtId="178" fontId="12" fillId="0" borderId="2" xfId="11" applyNumberFormat="1" applyFont="1" applyFill="1" applyBorder="1" applyAlignment="1" applyProtection="1">
      <alignment horizontal="right" vertical="center"/>
    </xf>
    <xf numFmtId="178" fontId="35" fillId="0" borderId="2" xfId="11" applyNumberFormat="1" applyFont="1" applyFill="1" applyBorder="1" applyAlignment="1" applyProtection="1">
      <alignment horizontal="right" vertical="center"/>
    </xf>
    <xf numFmtId="0" fontId="14" fillId="0" borderId="0" xfId="0" applyFont="1" applyFill="1" applyBorder="1"/>
    <xf numFmtId="178" fontId="0" fillId="0" borderId="2" xfId="11" applyNumberFormat="1" applyFont="1" applyFill="1" applyBorder="1" applyAlignment="1"/>
    <xf numFmtId="178" fontId="20" fillId="0" borderId="2" xfId="11" applyNumberFormat="1" applyFont="1" applyFill="1" applyBorder="1" applyAlignment="1">
      <alignment horizontal="right" vertical="center"/>
    </xf>
    <xf numFmtId="178" fontId="19" fillId="0" borderId="2" xfId="11" applyNumberFormat="1" applyFont="1" applyFill="1" applyBorder="1" applyAlignment="1">
      <alignment horizontal="right" vertical="center"/>
    </xf>
  </cellXfs>
  <cellStyles count="61">
    <cellStyle name="常规" xfId="0" builtinId="0"/>
    <cellStyle name="货币[0]" xfId="1" builtinId="7"/>
    <cellStyle name="常规 39" xfId="2"/>
    <cellStyle name="常规_(陈诚修改稿)2006年全省及省级财政决算及07年预算执行情况表(A4 留底自用) 3" xfId="3"/>
    <cellStyle name="20% - 强调文字颜色 3" xfId="4" builtinId="38"/>
    <cellStyle name="输入" xfId="5" builtinId="20"/>
    <cellStyle name="货币" xfId="6" builtinId="4"/>
    <cellStyle name="常规_社保基金预算报人大建议表样 3" xfId="7"/>
    <cellStyle name="千位分隔[0]" xfId="8" builtinId="6"/>
    <cellStyle name="40% - 强调文字颜色 3" xfId="9" builtinId="39"/>
    <cellStyle name="差" xfId="10" builtinId="27"/>
    <cellStyle name="千位分隔" xfId="11" builtinId="3"/>
    <cellStyle name="60% - 强调文字颜色 3" xfId="12" builtinId="40"/>
    <cellStyle name="超链接" xfId="13" builtinId="8"/>
    <cellStyle name="百分比" xfId="14" builtinId="5"/>
    <cellStyle name="已访问的超链接" xfId="15" builtinId="9"/>
    <cellStyle name="注释" xfId="16" builtinId="10"/>
    <cellStyle name="常规_2020年社保基金收入预算表" xfId="17"/>
    <cellStyle name="60% - 强调文字颜色 2" xfId="18" builtinId="36"/>
    <cellStyle name="标题 4" xfId="19" builtinId="19"/>
    <cellStyle name="警告文本" xfId="20" builtinId="11"/>
    <cellStyle name="标题" xfId="21" builtinId="15"/>
    <cellStyle name="常规_省级科预算草案表1.14 3" xfId="22"/>
    <cellStyle name="解释性文本" xfId="23" builtinId="53"/>
    <cellStyle name="标题 1" xfId="24" builtinId="16"/>
    <cellStyle name="标题 2" xfId="25" builtinId="17"/>
    <cellStyle name="60% - 强调文字颜色 1" xfId="26" builtinId="32"/>
    <cellStyle name="标题 3" xfId="27" builtinId="18"/>
    <cellStyle name="60% - 强调文字颜色 4" xfId="28" builtinId="44"/>
    <cellStyle name="输出" xfId="29" builtinId="21"/>
    <cellStyle name="计算" xfId="30" builtinId="22"/>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常规 38" xfId="42"/>
    <cellStyle name="20% - 强调文字颜色 2" xfId="43" builtinId="34"/>
    <cellStyle name="40% - 强调文字颜色 2" xfId="44" builtinId="35"/>
    <cellStyle name="常规_2019年社保基金收入执行执行表 _3" xfId="45"/>
    <cellStyle name="强调文字颜色 3" xfId="46" builtinId="37"/>
    <cellStyle name="强调文字颜色 4" xfId="47" builtinId="41"/>
    <cellStyle name="20% - 强调文字颜色 4" xfId="48" builtinId="42"/>
    <cellStyle name="40% - 强调文字颜色 4" xfId="49" builtinId="43"/>
    <cellStyle name="强调文字颜色 5" xfId="50" builtinId="45"/>
    <cellStyle name="40% - 强调文字颜色 5" xfId="51" builtinId="47"/>
    <cellStyle name="60% - 强调文字颜色 5" xfId="52" builtinId="48"/>
    <cellStyle name="强调文字颜色 6" xfId="53" builtinId="49"/>
    <cellStyle name="常规_社保基金预算报人大建议表样" xfId="54"/>
    <cellStyle name="40% - 强调文字颜色 6" xfId="55" builtinId="51"/>
    <cellStyle name="常规_社保基金预算报人大建议表样 2" xfId="56"/>
    <cellStyle name="60% - 强调文字颜色 6" xfId="57" builtinId="52"/>
    <cellStyle name="常规 5" xfId="58"/>
    <cellStyle name="常规_省级科预算草案表1.14" xfId="59"/>
    <cellStyle name="千位分隔 2" xfId="60"/>
  </cellStyles>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2"/>
  <sheetViews>
    <sheetView workbookViewId="0">
      <selection activeCell="C51" sqref="C51"/>
    </sheetView>
  </sheetViews>
  <sheetFormatPr defaultColWidth="9" defaultRowHeight="14" outlineLevelCol="3"/>
  <cols>
    <col min="1" max="1" width="44" style="109" customWidth="1"/>
    <col min="2" max="2" width="14.8727272727273" style="109" customWidth="1"/>
    <col min="3" max="3" width="18.3727272727273" style="109" customWidth="1"/>
    <col min="4" max="4" width="9" style="109" customWidth="1"/>
    <col min="5" max="247" width="9" style="109"/>
    <col min="248" max="248" width="44" style="109" customWidth="1"/>
    <col min="249" max="249" width="14.8727272727273" style="109" customWidth="1"/>
    <col min="250" max="250" width="18.3727272727273" style="109" customWidth="1"/>
    <col min="251" max="252" width="9" style="109" customWidth="1"/>
    <col min="253" max="253" width="12" style="109" customWidth="1"/>
    <col min="254" max="255" width="9" style="109"/>
    <col min="256" max="256" width="10.6272727272727" style="109" customWidth="1"/>
    <col min="257" max="257" width="10.8727272727273" style="109" customWidth="1"/>
    <col min="258" max="258" width="11.2545454545455" style="109" customWidth="1"/>
    <col min="259" max="503" width="9" style="109"/>
    <col min="504" max="504" width="44" style="109" customWidth="1"/>
    <col min="505" max="505" width="14.8727272727273" style="109" customWidth="1"/>
    <col min="506" max="506" width="18.3727272727273" style="109" customWidth="1"/>
    <col min="507" max="508" width="9" style="109" customWidth="1"/>
    <col min="509" max="509" width="12" style="109" customWidth="1"/>
    <col min="510" max="511" width="9" style="109"/>
    <col min="512" max="512" width="10.6272727272727" style="109" customWidth="1"/>
    <col min="513" max="513" width="10.8727272727273" style="109" customWidth="1"/>
    <col min="514" max="514" width="11.2545454545455" style="109" customWidth="1"/>
    <col min="515" max="759" width="9" style="109"/>
    <col min="760" max="760" width="44" style="109" customWidth="1"/>
    <col min="761" max="761" width="14.8727272727273" style="109" customWidth="1"/>
    <col min="762" max="762" width="18.3727272727273" style="109" customWidth="1"/>
    <col min="763" max="764" width="9" style="109" customWidth="1"/>
    <col min="765" max="765" width="12" style="109" customWidth="1"/>
    <col min="766" max="767" width="9" style="109"/>
    <col min="768" max="768" width="10.6272727272727" style="109" customWidth="1"/>
    <col min="769" max="769" width="10.8727272727273" style="109" customWidth="1"/>
    <col min="770" max="770" width="11.2545454545455" style="109" customWidth="1"/>
    <col min="771" max="1015" width="9" style="109"/>
    <col min="1016" max="1016" width="44" style="109" customWidth="1"/>
    <col min="1017" max="1017" width="14.8727272727273" style="109" customWidth="1"/>
    <col min="1018" max="1018" width="18.3727272727273" style="109" customWidth="1"/>
    <col min="1019" max="1020" width="9" style="109" customWidth="1"/>
    <col min="1021" max="1021" width="12" style="109" customWidth="1"/>
    <col min="1022" max="1023" width="9" style="109"/>
    <col min="1024" max="1024" width="10.6272727272727" style="109" customWidth="1"/>
    <col min="1025" max="1025" width="10.8727272727273" style="109" customWidth="1"/>
    <col min="1026" max="1026" width="11.2545454545455" style="109" customWidth="1"/>
    <col min="1027" max="1271" width="9" style="109"/>
    <col min="1272" max="1272" width="44" style="109" customWidth="1"/>
    <col min="1273" max="1273" width="14.8727272727273" style="109" customWidth="1"/>
    <col min="1274" max="1274" width="18.3727272727273" style="109" customWidth="1"/>
    <col min="1275" max="1276" width="9" style="109" customWidth="1"/>
    <col min="1277" max="1277" width="12" style="109" customWidth="1"/>
    <col min="1278" max="1279" width="9" style="109"/>
    <col min="1280" max="1280" width="10.6272727272727" style="109" customWidth="1"/>
    <col min="1281" max="1281" width="10.8727272727273" style="109" customWidth="1"/>
    <col min="1282" max="1282" width="11.2545454545455" style="109" customWidth="1"/>
    <col min="1283" max="1527" width="9" style="109"/>
    <col min="1528" max="1528" width="44" style="109" customWidth="1"/>
    <col min="1529" max="1529" width="14.8727272727273" style="109" customWidth="1"/>
    <col min="1530" max="1530" width="18.3727272727273" style="109" customWidth="1"/>
    <col min="1531" max="1532" width="9" style="109" customWidth="1"/>
    <col min="1533" max="1533" width="12" style="109" customWidth="1"/>
    <col min="1534" max="1535" width="9" style="109"/>
    <col min="1536" max="1536" width="10.6272727272727" style="109" customWidth="1"/>
    <col min="1537" max="1537" width="10.8727272727273" style="109" customWidth="1"/>
    <col min="1538" max="1538" width="11.2545454545455" style="109" customWidth="1"/>
    <col min="1539" max="1783" width="9" style="109"/>
    <col min="1784" max="1784" width="44" style="109" customWidth="1"/>
    <col min="1785" max="1785" width="14.8727272727273" style="109" customWidth="1"/>
    <col min="1786" max="1786" width="18.3727272727273" style="109" customWidth="1"/>
    <col min="1787" max="1788" width="9" style="109" customWidth="1"/>
    <col min="1789" max="1789" width="12" style="109" customWidth="1"/>
    <col min="1790" max="1791" width="9" style="109"/>
    <col min="1792" max="1792" width="10.6272727272727" style="109" customWidth="1"/>
    <col min="1793" max="1793" width="10.8727272727273" style="109" customWidth="1"/>
    <col min="1794" max="1794" width="11.2545454545455" style="109" customWidth="1"/>
    <col min="1795" max="2039" width="9" style="109"/>
    <col min="2040" max="2040" width="44" style="109" customWidth="1"/>
    <col min="2041" max="2041" width="14.8727272727273" style="109" customWidth="1"/>
    <col min="2042" max="2042" width="18.3727272727273" style="109" customWidth="1"/>
    <col min="2043" max="2044" width="9" style="109" customWidth="1"/>
    <col min="2045" max="2045" width="12" style="109" customWidth="1"/>
    <col min="2046" max="2047" width="9" style="109"/>
    <col min="2048" max="2048" width="10.6272727272727" style="109" customWidth="1"/>
    <col min="2049" max="2049" width="10.8727272727273" style="109" customWidth="1"/>
    <col min="2050" max="2050" width="11.2545454545455" style="109" customWidth="1"/>
    <col min="2051" max="2295" width="9" style="109"/>
    <col min="2296" max="2296" width="44" style="109" customWidth="1"/>
    <col min="2297" max="2297" width="14.8727272727273" style="109" customWidth="1"/>
    <col min="2298" max="2298" width="18.3727272727273" style="109" customWidth="1"/>
    <col min="2299" max="2300" width="9" style="109" customWidth="1"/>
    <col min="2301" max="2301" width="12" style="109" customWidth="1"/>
    <col min="2302" max="2303" width="9" style="109"/>
    <col min="2304" max="2304" width="10.6272727272727" style="109" customWidth="1"/>
    <col min="2305" max="2305" width="10.8727272727273" style="109" customWidth="1"/>
    <col min="2306" max="2306" width="11.2545454545455" style="109" customWidth="1"/>
    <col min="2307" max="2551" width="9" style="109"/>
    <col min="2552" max="2552" width="44" style="109" customWidth="1"/>
    <col min="2553" max="2553" width="14.8727272727273" style="109" customWidth="1"/>
    <col min="2554" max="2554" width="18.3727272727273" style="109" customWidth="1"/>
    <col min="2555" max="2556" width="9" style="109" customWidth="1"/>
    <col min="2557" max="2557" width="12" style="109" customWidth="1"/>
    <col min="2558" max="2559" width="9" style="109"/>
    <col min="2560" max="2560" width="10.6272727272727" style="109" customWidth="1"/>
    <col min="2561" max="2561" width="10.8727272727273" style="109" customWidth="1"/>
    <col min="2562" max="2562" width="11.2545454545455" style="109" customWidth="1"/>
    <col min="2563" max="2807" width="9" style="109"/>
    <col min="2808" max="2808" width="44" style="109" customWidth="1"/>
    <col min="2809" max="2809" width="14.8727272727273" style="109" customWidth="1"/>
    <col min="2810" max="2810" width="18.3727272727273" style="109" customWidth="1"/>
    <col min="2811" max="2812" width="9" style="109" customWidth="1"/>
    <col min="2813" max="2813" width="12" style="109" customWidth="1"/>
    <col min="2814" max="2815" width="9" style="109"/>
    <col min="2816" max="2816" width="10.6272727272727" style="109" customWidth="1"/>
    <col min="2817" max="2817" width="10.8727272727273" style="109" customWidth="1"/>
    <col min="2818" max="2818" width="11.2545454545455" style="109" customWidth="1"/>
    <col min="2819" max="3063" width="9" style="109"/>
    <col min="3064" max="3064" width="44" style="109" customWidth="1"/>
    <col min="3065" max="3065" width="14.8727272727273" style="109" customWidth="1"/>
    <col min="3066" max="3066" width="18.3727272727273" style="109" customWidth="1"/>
    <col min="3067" max="3068" width="9" style="109" customWidth="1"/>
    <col min="3069" max="3069" width="12" style="109" customWidth="1"/>
    <col min="3070" max="3071" width="9" style="109"/>
    <col min="3072" max="3072" width="10.6272727272727" style="109" customWidth="1"/>
    <col min="3073" max="3073" width="10.8727272727273" style="109" customWidth="1"/>
    <col min="3074" max="3074" width="11.2545454545455" style="109" customWidth="1"/>
    <col min="3075" max="3319" width="9" style="109"/>
    <col min="3320" max="3320" width="44" style="109" customWidth="1"/>
    <col min="3321" max="3321" width="14.8727272727273" style="109" customWidth="1"/>
    <col min="3322" max="3322" width="18.3727272727273" style="109" customWidth="1"/>
    <col min="3323" max="3324" width="9" style="109" customWidth="1"/>
    <col min="3325" max="3325" width="12" style="109" customWidth="1"/>
    <col min="3326" max="3327" width="9" style="109"/>
    <col min="3328" max="3328" width="10.6272727272727" style="109" customWidth="1"/>
    <col min="3329" max="3329" width="10.8727272727273" style="109" customWidth="1"/>
    <col min="3330" max="3330" width="11.2545454545455" style="109" customWidth="1"/>
    <col min="3331" max="3575" width="9" style="109"/>
    <col min="3576" max="3576" width="44" style="109" customWidth="1"/>
    <col min="3577" max="3577" width="14.8727272727273" style="109" customWidth="1"/>
    <col min="3578" max="3578" width="18.3727272727273" style="109" customWidth="1"/>
    <col min="3579" max="3580" width="9" style="109" customWidth="1"/>
    <col min="3581" max="3581" width="12" style="109" customWidth="1"/>
    <col min="3582" max="3583" width="9" style="109"/>
    <col min="3584" max="3584" width="10.6272727272727" style="109" customWidth="1"/>
    <col min="3585" max="3585" width="10.8727272727273" style="109" customWidth="1"/>
    <col min="3586" max="3586" width="11.2545454545455" style="109" customWidth="1"/>
    <col min="3587" max="3831" width="9" style="109"/>
    <col min="3832" max="3832" width="44" style="109" customWidth="1"/>
    <col min="3833" max="3833" width="14.8727272727273" style="109" customWidth="1"/>
    <col min="3834" max="3834" width="18.3727272727273" style="109" customWidth="1"/>
    <col min="3835" max="3836" width="9" style="109" customWidth="1"/>
    <col min="3837" max="3837" width="12" style="109" customWidth="1"/>
    <col min="3838" max="3839" width="9" style="109"/>
    <col min="3840" max="3840" width="10.6272727272727" style="109" customWidth="1"/>
    <col min="3841" max="3841" width="10.8727272727273" style="109" customWidth="1"/>
    <col min="3842" max="3842" width="11.2545454545455" style="109" customWidth="1"/>
    <col min="3843" max="4087" width="9" style="109"/>
    <col min="4088" max="4088" width="44" style="109" customWidth="1"/>
    <col min="4089" max="4089" width="14.8727272727273" style="109" customWidth="1"/>
    <col min="4090" max="4090" width="18.3727272727273" style="109" customWidth="1"/>
    <col min="4091" max="4092" width="9" style="109" customWidth="1"/>
    <col min="4093" max="4093" width="12" style="109" customWidth="1"/>
    <col min="4094" max="4095" width="9" style="109"/>
    <col min="4096" max="4096" width="10.6272727272727" style="109" customWidth="1"/>
    <col min="4097" max="4097" width="10.8727272727273" style="109" customWidth="1"/>
    <col min="4098" max="4098" width="11.2545454545455" style="109" customWidth="1"/>
    <col min="4099" max="4343" width="9" style="109"/>
    <col min="4344" max="4344" width="44" style="109" customWidth="1"/>
    <col min="4345" max="4345" width="14.8727272727273" style="109" customWidth="1"/>
    <col min="4346" max="4346" width="18.3727272727273" style="109" customWidth="1"/>
    <col min="4347" max="4348" width="9" style="109" customWidth="1"/>
    <col min="4349" max="4349" width="12" style="109" customWidth="1"/>
    <col min="4350" max="4351" width="9" style="109"/>
    <col min="4352" max="4352" width="10.6272727272727" style="109" customWidth="1"/>
    <col min="4353" max="4353" width="10.8727272727273" style="109" customWidth="1"/>
    <col min="4354" max="4354" width="11.2545454545455" style="109" customWidth="1"/>
    <col min="4355" max="4599" width="9" style="109"/>
    <col min="4600" max="4600" width="44" style="109" customWidth="1"/>
    <col min="4601" max="4601" width="14.8727272727273" style="109" customWidth="1"/>
    <col min="4602" max="4602" width="18.3727272727273" style="109" customWidth="1"/>
    <col min="4603" max="4604" width="9" style="109" customWidth="1"/>
    <col min="4605" max="4605" width="12" style="109" customWidth="1"/>
    <col min="4606" max="4607" width="9" style="109"/>
    <col min="4608" max="4608" width="10.6272727272727" style="109" customWidth="1"/>
    <col min="4609" max="4609" width="10.8727272727273" style="109" customWidth="1"/>
    <col min="4610" max="4610" width="11.2545454545455" style="109" customWidth="1"/>
    <col min="4611" max="4855" width="9" style="109"/>
    <col min="4856" max="4856" width="44" style="109" customWidth="1"/>
    <col min="4857" max="4857" width="14.8727272727273" style="109" customWidth="1"/>
    <col min="4858" max="4858" width="18.3727272727273" style="109" customWidth="1"/>
    <col min="4859" max="4860" width="9" style="109" customWidth="1"/>
    <col min="4861" max="4861" width="12" style="109" customWidth="1"/>
    <col min="4862" max="4863" width="9" style="109"/>
    <col min="4864" max="4864" width="10.6272727272727" style="109" customWidth="1"/>
    <col min="4865" max="4865" width="10.8727272727273" style="109" customWidth="1"/>
    <col min="4866" max="4866" width="11.2545454545455" style="109" customWidth="1"/>
    <col min="4867" max="5111" width="9" style="109"/>
    <col min="5112" max="5112" width="44" style="109" customWidth="1"/>
    <col min="5113" max="5113" width="14.8727272727273" style="109" customWidth="1"/>
    <col min="5114" max="5114" width="18.3727272727273" style="109" customWidth="1"/>
    <col min="5115" max="5116" width="9" style="109" customWidth="1"/>
    <col min="5117" max="5117" width="12" style="109" customWidth="1"/>
    <col min="5118" max="5119" width="9" style="109"/>
    <col min="5120" max="5120" width="10.6272727272727" style="109" customWidth="1"/>
    <col min="5121" max="5121" width="10.8727272727273" style="109" customWidth="1"/>
    <col min="5122" max="5122" width="11.2545454545455" style="109" customWidth="1"/>
    <col min="5123" max="5367" width="9" style="109"/>
    <col min="5368" max="5368" width="44" style="109" customWidth="1"/>
    <col min="5369" max="5369" width="14.8727272727273" style="109" customWidth="1"/>
    <col min="5370" max="5370" width="18.3727272727273" style="109" customWidth="1"/>
    <col min="5371" max="5372" width="9" style="109" customWidth="1"/>
    <col min="5373" max="5373" width="12" style="109" customWidth="1"/>
    <col min="5374" max="5375" width="9" style="109"/>
    <col min="5376" max="5376" width="10.6272727272727" style="109" customWidth="1"/>
    <col min="5377" max="5377" width="10.8727272727273" style="109" customWidth="1"/>
    <col min="5378" max="5378" width="11.2545454545455" style="109" customWidth="1"/>
    <col min="5379" max="5623" width="9" style="109"/>
    <col min="5624" max="5624" width="44" style="109" customWidth="1"/>
    <col min="5625" max="5625" width="14.8727272727273" style="109" customWidth="1"/>
    <col min="5626" max="5626" width="18.3727272727273" style="109" customWidth="1"/>
    <col min="5627" max="5628" width="9" style="109" customWidth="1"/>
    <col min="5629" max="5629" width="12" style="109" customWidth="1"/>
    <col min="5630" max="5631" width="9" style="109"/>
    <col min="5632" max="5632" width="10.6272727272727" style="109" customWidth="1"/>
    <col min="5633" max="5633" width="10.8727272727273" style="109" customWidth="1"/>
    <col min="5634" max="5634" width="11.2545454545455" style="109" customWidth="1"/>
    <col min="5635" max="5879" width="9" style="109"/>
    <col min="5880" max="5880" width="44" style="109" customWidth="1"/>
    <col min="5881" max="5881" width="14.8727272727273" style="109" customWidth="1"/>
    <col min="5882" max="5882" width="18.3727272727273" style="109" customWidth="1"/>
    <col min="5883" max="5884" width="9" style="109" customWidth="1"/>
    <col min="5885" max="5885" width="12" style="109" customWidth="1"/>
    <col min="5886" max="5887" width="9" style="109"/>
    <col min="5888" max="5888" width="10.6272727272727" style="109" customWidth="1"/>
    <col min="5889" max="5889" width="10.8727272727273" style="109" customWidth="1"/>
    <col min="5890" max="5890" width="11.2545454545455" style="109" customWidth="1"/>
    <col min="5891" max="6135" width="9" style="109"/>
    <col min="6136" max="6136" width="44" style="109" customWidth="1"/>
    <col min="6137" max="6137" width="14.8727272727273" style="109" customWidth="1"/>
    <col min="6138" max="6138" width="18.3727272727273" style="109" customWidth="1"/>
    <col min="6139" max="6140" width="9" style="109" customWidth="1"/>
    <col min="6141" max="6141" width="12" style="109" customWidth="1"/>
    <col min="6142" max="6143" width="9" style="109"/>
    <col min="6144" max="6144" width="10.6272727272727" style="109" customWidth="1"/>
    <col min="6145" max="6145" width="10.8727272727273" style="109" customWidth="1"/>
    <col min="6146" max="6146" width="11.2545454545455" style="109" customWidth="1"/>
    <col min="6147" max="6391" width="9" style="109"/>
    <col min="6392" max="6392" width="44" style="109" customWidth="1"/>
    <col min="6393" max="6393" width="14.8727272727273" style="109" customWidth="1"/>
    <col min="6394" max="6394" width="18.3727272727273" style="109" customWidth="1"/>
    <col min="6395" max="6396" width="9" style="109" customWidth="1"/>
    <col min="6397" max="6397" width="12" style="109" customWidth="1"/>
    <col min="6398" max="6399" width="9" style="109"/>
    <col min="6400" max="6400" width="10.6272727272727" style="109" customWidth="1"/>
    <col min="6401" max="6401" width="10.8727272727273" style="109" customWidth="1"/>
    <col min="6402" max="6402" width="11.2545454545455" style="109" customWidth="1"/>
    <col min="6403" max="6647" width="9" style="109"/>
    <col min="6648" max="6648" width="44" style="109" customWidth="1"/>
    <col min="6649" max="6649" width="14.8727272727273" style="109" customWidth="1"/>
    <col min="6650" max="6650" width="18.3727272727273" style="109" customWidth="1"/>
    <col min="6651" max="6652" width="9" style="109" customWidth="1"/>
    <col min="6653" max="6653" width="12" style="109" customWidth="1"/>
    <col min="6654" max="6655" width="9" style="109"/>
    <col min="6656" max="6656" width="10.6272727272727" style="109" customWidth="1"/>
    <col min="6657" max="6657" width="10.8727272727273" style="109" customWidth="1"/>
    <col min="6658" max="6658" width="11.2545454545455" style="109" customWidth="1"/>
    <col min="6659" max="6903" width="9" style="109"/>
    <col min="6904" max="6904" width="44" style="109" customWidth="1"/>
    <col min="6905" max="6905" width="14.8727272727273" style="109" customWidth="1"/>
    <col min="6906" max="6906" width="18.3727272727273" style="109" customWidth="1"/>
    <col min="6907" max="6908" width="9" style="109" customWidth="1"/>
    <col min="6909" max="6909" width="12" style="109" customWidth="1"/>
    <col min="6910" max="6911" width="9" style="109"/>
    <col min="6912" max="6912" width="10.6272727272727" style="109" customWidth="1"/>
    <col min="6913" max="6913" width="10.8727272727273" style="109" customWidth="1"/>
    <col min="6914" max="6914" width="11.2545454545455" style="109" customWidth="1"/>
    <col min="6915" max="7159" width="9" style="109"/>
    <col min="7160" max="7160" width="44" style="109" customWidth="1"/>
    <col min="7161" max="7161" width="14.8727272727273" style="109" customWidth="1"/>
    <col min="7162" max="7162" width="18.3727272727273" style="109" customWidth="1"/>
    <col min="7163" max="7164" width="9" style="109" customWidth="1"/>
    <col min="7165" max="7165" width="12" style="109" customWidth="1"/>
    <col min="7166" max="7167" width="9" style="109"/>
    <col min="7168" max="7168" width="10.6272727272727" style="109" customWidth="1"/>
    <col min="7169" max="7169" width="10.8727272727273" style="109" customWidth="1"/>
    <col min="7170" max="7170" width="11.2545454545455" style="109" customWidth="1"/>
    <col min="7171" max="7415" width="9" style="109"/>
    <col min="7416" max="7416" width="44" style="109" customWidth="1"/>
    <col min="7417" max="7417" width="14.8727272727273" style="109" customWidth="1"/>
    <col min="7418" max="7418" width="18.3727272727273" style="109" customWidth="1"/>
    <col min="7419" max="7420" width="9" style="109" customWidth="1"/>
    <col min="7421" max="7421" width="12" style="109" customWidth="1"/>
    <col min="7422" max="7423" width="9" style="109"/>
    <col min="7424" max="7424" width="10.6272727272727" style="109" customWidth="1"/>
    <col min="7425" max="7425" width="10.8727272727273" style="109" customWidth="1"/>
    <col min="7426" max="7426" width="11.2545454545455" style="109" customWidth="1"/>
    <col min="7427" max="7671" width="9" style="109"/>
    <col min="7672" max="7672" width="44" style="109" customWidth="1"/>
    <col min="7673" max="7673" width="14.8727272727273" style="109" customWidth="1"/>
    <col min="7674" max="7674" width="18.3727272727273" style="109" customWidth="1"/>
    <col min="7675" max="7676" width="9" style="109" customWidth="1"/>
    <col min="7677" max="7677" width="12" style="109" customWidth="1"/>
    <col min="7678" max="7679" width="9" style="109"/>
    <col min="7680" max="7680" width="10.6272727272727" style="109" customWidth="1"/>
    <col min="7681" max="7681" width="10.8727272727273" style="109" customWidth="1"/>
    <col min="7682" max="7682" width="11.2545454545455" style="109" customWidth="1"/>
    <col min="7683" max="7927" width="9" style="109"/>
    <col min="7928" max="7928" width="44" style="109" customWidth="1"/>
    <col min="7929" max="7929" width="14.8727272727273" style="109" customWidth="1"/>
    <col min="7930" max="7930" width="18.3727272727273" style="109" customWidth="1"/>
    <col min="7931" max="7932" width="9" style="109" customWidth="1"/>
    <col min="7933" max="7933" width="12" style="109" customWidth="1"/>
    <col min="7934" max="7935" width="9" style="109"/>
    <col min="7936" max="7936" width="10.6272727272727" style="109" customWidth="1"/>
    <col min="7937" max="7937" width="10.8727272727273" style="109" customWidth="1"/>
    <col min="7938" max="7938" width="11.2545454545455" style="109" customWidth="1"/>
    <col min="7939" max="8183" width="9" style="109"/>
    <col min="8184" max="8184" width="44" style="109" customWidth="1"/>
    <col min="8185" max="8185" width="14.8727272727273" style="109" customWidth="1"/>
    <col min="8186" max="8186" width="18.3727272727273" style="109" customWidth="1"/>
    <col min="8187" max="8188" width="9" style="109" customWidth="1"/>
    <col min="8189" max="8189" width="12" style="109" customWidth="1"/>
    <col min="8190" max="8191" width="9" style="109"/>
    <col min="8192" max="8192" width="10.6272727272727" style="109" customWidth="1"/>
    <col min="8193" max="8193" width="10.8727272727273" style="109" customWidth="1"/>
    <col min="8194" max="8194" width="11.2545454545455" style="109" customWidth="1"/>
    <col min="8195" max="8439" width="9" style="109"/>
    <col min="8440" max="8440" width="44" style="109" customWidth="1"/>
    <col min="8441" max="8441" width="14.8727272727273" style="109" customWidth="1"/>
    <col min="8442" max="8442" width="18.3727272727273" style="109" customWidth="1"/>
    <col min="8443" max="8444" width="9" style="109" customWidth="1"/>
    <col min="8445" max="8445" width="12" style="109" customWidth="1"/>
    <col min="8446" max="8447" width="9" style="109"/>
    <col min="8448" max="8448" width="10.6272727272727" style="109" customWidth="1"/>
    <col min="8449" max="8449" width="10.8727272727273" style="109" customWidth="1"/>
    <col min="8450" max="8450" width="11.2545454545455" style="109" customWidth="1"/>
    <col min="8451" max="8695" width="9" style="109"/>
    <col min="8696" max="8696" width="44" style="109" customWidth="1"/>
    <col min="8697" max="8697" width="14.8727272727273" style="109" customWidth="1"/>
    <col min="8698" max="8698" width="18.3727272727273" style="109" customWidth="1"/>
    <col min="8699" max="8700" width="9" style="109" customWidth="1"/>
    <col min="8701" max="8701" width="12" style="109" customWidth="1"/>
    <col min="8702" max="8703" width="9" style="109"/>
    <col min="8704" max="8704" width="10.6272727272727" style="109" customWidth="1"/>
    <col min="8705" max="8705" width="10.8727272727273" style="109" customWidth="1"/>
    <col min="8706" max="8706" width="11.2545454545455" style="109" customWidth="1"/>
    <col min="8707" max="8951" width="9" style="109"/>
    <col min="8952" max="8952" width="44" style="109" customWidth="1"/>
    <col min="8953" max="8953" width="14.8727272727273" style="109" customWidth="1"/>
    <col min="8954" max="8954" width="18.3727272727273" style="109" customWidth="1"/>
    <col min="8955" max="8956" width="9" style="109" customWidth="1"/>
    <col min="8957" max="8957" width="12" style="109" customWidth="1"/>
    <col min="8958" max="8959" width="9" style="109"/>
    <col min="8960" max="8960" width="10.6272727272727" style="109" customWidth="1"/>
    <col min="8961" max="8961" width="10.8727272727273" style="109" customWidth="1"/>
    <col min="8962" max="8962" width="11.2545454545455" style="109" customWidth="1"/>
    <col min="8963" max="9207" width="9" style="109"/>
    <col min="9208" max="9208" width="44" style="109" customWidth="1"/>
    <col min="9209" max="9209" width="14.8727272727273" style="109" customWidth="1"/>
    <col min="9210" max="9210" width="18.3727272727273" style="109" customWidth="1"/>
    <col min="9211" max="9212" width="9" style="109" customWidth="1"/>
    <col min="9213" max="9213" width="12" style="109" customWidth="1"/>
    <col min="9214" max="9215" width="9" style="109"/>
    <col min="9216" max="9216" width="10.6272727272727" style="109" customWidth="1"/>
    <col min="9217" max="9217" width="10.8727272727273" style="109" customWidth="1"/>
    <col min="9218" max="9218" width="11.2545454545455" style="109" customWidth="1"/>
    <col min="9219" max="9463" width="9" style="109"/>
    <col min="9464" max="9464" width="44" style="109" customWidth="1"/>
    <col min="9465" max="9465" width="14.8727272727273" style="109" customWidth="1"/>
    <col min="9466" max="9466" width="18.3727272727273" style="109" customWidth="1"/>
    <col min="9467" max="9468" width="9" style="109" customWidth="1"/>
    <col min="9469" max="9469" width="12" style="109" customWidth="1"/>
    <col min="9470" max="9471" width="9" style="109"/>
    <col min="9472" max="9472" width="10.6272727272727" style="109" customWidth="1"/>
    <col min="9473" max="9473" width="10.8727272727273" style="109" customWidth="1"/>
    <col min="9474" max="9474" width="11.2545454545455" style="109" customWidth="1"/>
    <col min="9475" max="9719" width="9" style="109"/>
    <col min="9720" max="9720" width="44" style="109" customWidth="1"/>
    <col min="9721" max="9721" width="14.8727272727273" style="109" customWidth="1"/>
    <col min="9722" max="9722" width="18.3727272727273" style="109" customWidth="1"/>
    <col min="9723" max="9724" width="9" style="109" customWidth="1"/>
    <col min="9725" max="9725" width="12" style="109" customWidth="1"/>
    <col min="9726" max="9727" width="9" style="109"/>
    <col min="9728" max="9728" width="10.6272727272727" style="109" customWidth="1"/>
    <col min="9729" max="9729" width="10.8727272727273" style="109" customWidth="1"/>
    <col min="9730" max="9730" width="11.2545454545455" style="109" customWidth="1"/>
    <col min="9731" max="9975" width="9" style="109"/>
    <col min="9976" max="9976" width="44" style="109" customWidth="1"/>
    <col min="9977" max="9977" width="14.8727272727273" style="109" customWidth="1"/>
    <col min="9978" max="9978" width="18.3727272727273" style="109" customWidth="1"/>
    <col min="9979" max="9980" width="9" style="109" customWidth="1"/>
    <col min="9981" max="9981" width="12" style="109" customWidth="1"/>
    <col min="9982" max="9983" width="9" style="109"/>
    <col min="9984" max="9984" width="10.6272727272727" style="109" customWidth="1"/>
    <col min="9985" max="9985" width="10.8727272727273" style="109" customWidth="1"/>
    <col min="9986" max="9986" width="11.2545454545455" style="109" customWidth="1"/>
    <col min="9987" max="10231" width="9" style="109"/>
    <col min="10232" max="10232" width="44" style="109" customWidth="1"/>
    <col min="10233" max="10233" width="14.8727272727273" style="109" customWidth="1"/>
    <col min="10234" max="10234" width="18.3727272727273" style="109" customWidth="1"/>
    <col min="10235" max="10236" width="9" style="109" customWidth="1"/>
    <col min="10237" max="10237" width="12" style="109" customWidth="1"/>
    <col min="10238" max="10239" width="9" style="109"/>
    <col min="10240" max="10240" width="10.6272727272727" style="109" customWidth="1"/>
    <col min="10241" max="10241" width="10.8727272727273" style="109" customWidth="1"/>
    <col min="10242" max="10242" width="11.2545454545455" style="109" customWidth="1"/>
    <col min="10243" max="10487" width="9" style="109"/>
    <col min="10488" max="10488" width="44" style="109" customWidth="1"/>
    <col min="10489" max="10489" width="14.8727272727273" style="109" customWidth="1"/>
    <col min="10490" max="10490" width="18.3727272727273" style="109" customWidth="1"/>
    <col min="10491" max="10492" width="9" style="109" customWidth="1"/>
    <col min="10493" max="10493" width="12" style="109" customWidth="1"/>
    <col min="10494" max="10495" width="9" style="109"/>
    <col min="10496" max="10496" width="10.6272727272727" style="109" customWidth="1"/>
    <col min="10497" max="10497" width="10.8727272727273" style="109" customWidth="1"/>
    <col min="10498" max="10498" width="11.2545454545455" style="109" customWidth="1"/>
    <col min="10499" max="10743" width="9" style="109"/>
    <col min="10744" max="10744" width="44" style="109" customWidth="1"/>
    <col min="10745" max="10745" width="14.8727272727273" style="109" customWidth="1"/>
    <col min="10746" max="10746" width="18.3727272727273" style="109" customWidth="1"/>
    <col min="10747" max="10748" width="9" style="109" customWidth="1"/>
    <col min="10749" max="10749" width="12" style="109" customWidth="1"/>
    <col min="10750" max="10751" width="9" style="109"/>
    <col min="10752" max="10752" width="10.6272727272727" style="109" customWidth="1"/>
    <col min="10753" max="10753" width="10.8727272727273" style="109" customWidth="1"/>
    <col min="10754" max="10754" width="11.2545454545455" style="109" customWidth="1"/>
    <col min="10755" max="10999" width="9" style="109"/>
    <col min="11000" max="11000" width="44" style="109" customWidth="1"/>
    <col min="11001" max="11001" width="14.8727272727273" style="109" customWidth="1"/>
    <col min="11002" max="11002" width="18.3727272727273" style="109" customWidth="1"/>
    <col min="11003" max="11004" width="9" style="109" customWidth="1"/>
    <col min="11005" max="11005" width="12" style="109" customWidth="1"/>
    <col min="11006" max="11007" width="9" style="109"/>
    <col min="11008" max="11008" width="10.6272727272727" style="109" customWidth="1"/>
    <col min="11009" max="11009" width="10.8727272727273" style="109" customWidth="1"/>
    <col min="11010" max="11010" width="11.2545454545455" style="109" customWidth="1"/>
    <col min="11011" max="11255" width="9" style="109"/>
    <col min="11256" max="11256" width="44" style="109" customWidth="1"/>
    <col min="11257" max="11257" width="14.8727272727273" style="109" customWidth="1"/>
    <col min="11258" max="11258" width="18.3727272727273" style="109" customWidth="1"/>
    <col min="11259" max="11260" width="9" style="109" customWidth="1"/>
    <col min="11261" max="11261" width="12" style="109" customWidth="1"/>
    <col min="11262" max="11263" width="9" style="109"/>
    <col min="11264" max="11264" width="10.6272727272727" style="109" customWidth="1"/>
    <col min="11265" max="11265" width="10.8727272727273" style="109" customWidth="1"/>
    <col min="11266" max="11266" width="11.2545454545455" style="109" customWidth="1"/>
    <col min="11267" max="11511" width="9" style="109"/>
    <col min="11512" max="11512" width="44" style="109" customWidth="1"/>
    <col min="11513" max="11513" width="14.8727272727273" style="109" customWidth="1"/>
    <col min="11514" max="11514" width="18.3727272727273" style="109" customWidth="1"/>
    <col min="11515" max="11516" width="9" style="109" customWidth="1"/>
    <col min="11517" max="11517" width="12" style="109" customWidth="1"/>
    <col min="11518" max="11519" width="9" style="109"/>
    <col min="11520" max="11520" width="10.6272727272727" style="109" customWidth="1"/>
    <col min="11521" max="11521" width="10.8727272727273" style="109" customWidth="1"/>
    <col min="11522" max="11522" width="11.2545454545455" style="109" customWidth="1"/>
    <col min="11523" max="11767" width="9" style="109"/>
    <col min="11768" max="11768" width="44" style="109" customWidth="1"/>
    <col min="11769" max="11769" width="14.8727272727273" style="109" customWidth="1"/>
    <col min="11770" max="11770" width="18.3727272727273" style="109" customWidth="1"/>
    <col min="11771" max="11772" width="9" style="109" customWidth="1"/>
    <col min="11773" max="11773" width="12" style="109" customWidth="1"/>
    <col min="11774" max="11775" width="9" style="109"/>
    <col min="11776" max="11776" width="10.6272727272727" style="109" customWidth="1"/>
    <col min="11777" max="11777" width="10.8727272727273" style="109" customWidth="1"/>
    <col min="11778" max="11778" width="11.2545454545455" style="109" customWidth="1"/>
    <col min="11779" max="12023" width="9" style="109"/>
    <col min="12024" max="12024" width="44" style="109" customWidth="1"/>
    <col min="12025" max="12025" width="14.8727272727273" style="109" customWidth="1"/>
    <col min="12026" max="12026" width="18.3727272727273" style="109" customWidth="1"/>
    <col min="12027" max="12028" width="9" style="109" customWidth="1"/>
    <col min="12029" max="12029" width="12" style="109" customWidth="1"/>
    <col min="12030" max="12031" width="9" style="109"/>
    <col min="12032" max="12032" width="10.6272727272727" style="109" customWidth="1"/>
    <col min="12033" max="12033" width="10.8727272727273" style="109" customWidth="1"/>
    <col min="12034" max="12034" width="11.2545454545455" style="109" customWidth="1"/>
    <col min="12035" max="12279" width="9" style="109"/>
    <col min="12280" max="12280" width="44" style="109" customWidth="1"/>
    <col min="12281" max="12281" width="14.8727272727273" style="109" customWidth="1"/>
    <col min="12282" max="12282" width="18.3727272727273" style="109" customWidth="1"/>
    <col min="12283" max="12284" width="9" style="109" customWidth="1"/>
    <col min="12285" max="12285" width="12" style="109" customWidth="1"/>
    <col min="12286" max="12287" width="9" style="109"/>
    <col min="12288" max="12288" width="10.6272727272727" style="109" customWidth="1"/>
    <col min="12289" max="12289" width="10.8727272727273" style="109" customWidth="1"/>
    <col min="12290" max="12290" width="11.2545454545455" style="109" customWidth="1"/>
    <col min="12291" max="12535" width="9" style="109"/>
    <col min="12536" max="12536" width="44" style="109" customWidth="1"/>
    <col min="12537" max="12537" width="14.8727272727273" style="109" customWidth="1"/>
    <col min="12538" max="12538" width="18.3727272727273" style="109" customWidth="1"/>
    <col min="12539" max="12540" width="9" style="109" customWidth="1"/>
    <col min="12541" max="12541" width="12" style="109" customWidth="1"/>
    <col min="12542" max="12543" width="9" style="109"/>
    <col min="12544" max="12544" width="10.6272727272727" style="109" customWidth="1"/>
    <col min="12545" max="12545" width="10.8727272727273" style="109" customWidth="1"/>
    <col min="12546" max="12546" width="11.2545454545455" style="109" customWidth="1"/>
    <col min="12547" max="12791" width="9" style="109"/>
    <col min="12792" max="12792" width="44" style="109" customWidth="1"/>
    <col min="12793" max="12793" width="14.8727272727273" style="109" customWidth="1"/>
    <col min="12794" max="12794" width="18.3727272727273" style="109" customWidth="1"/>
    <col min="12795" max="12796" width="9" style="109" customWidth="1"/>
    <col min="12797" max="12797" width="12" style="109" customWidth="1"/>
    <col min="12798" max="12799" width="9" style="109"/>
    <col min="12800" max="12800" width="10.6272727272727" style="109" customWidth="1"/>
    <col min="12801" max="12801" width="10.8727272727273" style="109" customWidth="1"/>
    <col min="12802" max="12802" width="11.2545454545455" style="109" customWidth="1"/>
    <col min="12803" max="13047" width="9" style="109"/>
    <col min="13048" max="13048" width="44" style="109" customWidth="1"/>
    <col min="13049" max="13049" width="14.8727272727273" style="109" customWidth="1"/>
    <col min="13050" max="13050" width="18.3727272727273" style="109" customWidth="1"/>
    <col min="13051" max="13052" width="9" style="109" customWidth="1"/>
    <col min="13053" max="13053" width="12" style="109" customWidth="1"/>
    <col min="13054" max="13055" width="9" style="109"/>
    <col min="13056" max="13056" width="10.6272727272727" style="109" customWidth="1"/>
    <col min="13057" max="13057" width="10.8727272727273" style="109" customWidth="1"/>
    <col min="13058" max="13058" width="11.2545454545455" style="109" customWidth="1"/>
    <col min="13059" max="13303" width="9" style="109"/>
    <col min="13304" max="13304" width="44" style="109" customWidth="1"/>
    <col min="13305" max="13305" width="14.8727272727273" style="109" customWidth="1"/>
    <col min="13306" max="13306" width="18.3727272727273" style="109" customWidth="1"/>
    <col min="13307" max="13308" width="9" style="109" customWidth="1"/>
    <col min="13309" max="13309" width="12" style="109" customWidth="1"/>
    <col min="13310" max="13311" width="9" style="109"/>
    <col min="13312" max="13312" width="10.6272727272727" style="109" customWidth="1"/>
    <col min="13313" max="13313" width="10.8727272727273" style="109" customWidth="1"/>
    <col min="13314" max="13314" width="11.2545454545455" style="109" customWidth="1"/>
    <col min="13315" max="13559" width="9" style="109"/>
    <col min="13560" max="13560" width="44" style="109" customWidth="1"/>
    <col min="13561" max="13561" width="14.8727272727273" style="109" customWidth="1"/>
    <col min="13562" max="13562" width="18.3727272727273" style="109" customWidth="1"/>
    <col min="13563" max="13564" width="9" style="109" customWidth="1"/>
    <col min="13565" max="13565" width="12" style="109" customWidth="1"/>
    <col min="13566" max="13567" width="9" style="109"/>
    <col min="13568" max="13568" width="10.6272727272727" style="109" customWidth="1"/>
    <col min="13569" max="13569" width="10.8727272727273" style="109" customWidth="1"/>
    <col min="13570" max="13570" width="11.2545454545455" style="109" customWidth="1"/>
    <col min="13571" max="13815" width="9" style="109"/>
    <col min="13816" max="13816" width="44" style="109" customWidth="1"/>
    <col min="13817" max="13817" width="14.8727272727273" style="109" customWidth="1"/>
    <col min="13818" max="13818" width="18.3727272727273" style="109" customWidth="1"/>
    <col min="13819" max="13820" width="9" style="109" customWidth="1"/>
    <col min="13821" max="13821" width="12" style="109" customWidth="1"/>
    <col min="13822" max="13823" width="9" style="109"/>
    <col min="13824" max="13824" width="10.6272727272727" style="109" customWidth="1"/>
    <col min="13825" max="13825" width="10.8727272727273" style="109" customWidth="1"/>
    <col min="13826" max="13826" width="11.2545454545455" style="109" customWidth="1"/>
    <col min="13827" max="14071" width="9" style="109"/>
    <col min="14072" max="14072" width="44" style="109" customWidth="1"/>
    <col min="14073" max="14073" width="14.8727272727273" style="109" customWidth="1"/>
    <col min="14074" max="14074" width="18.3727272727273" style="109" customWidth="1"/>
    <col min="14075" max="14076" width="9" style="109" customWidth="1"/>
    <col min="14077" max="14077" width="12" style="109" customWidth="1"/>
    <col min="14078" max="14079" width="9" style="109"/>
    <col min="14080" max="14080" width="10.6272727272727" style="109" customWidth="1"/>
    <col min="14081" max="14081" width="10.8727272727273" style="109" customWidth="1"/>
    <col min="14082" max="14082" width="11.2545454545455" style="109" customWidth="1"/>
    <col min="14083" max="14327" width="9" style="109"/>
    <col min="14328" max="14328" width="44" style="109" customWidth="1"/>
    <col min="14329" max="14329" width="14.8727272727273" style="109" customWidth="1"/>
    <col min="14330" max="14330" width="18.3727272727273" style="109" customWidth="1"/>
    <col min="14331" max="14332" width="9" style="109" customWidth="1"/>
    <col min="14333" max="14333" width="12" style="109" customWidth="1"/>
    <col min="14334" max="14335" width="9" style="109"/>
    <col min="14336" max="14336" width="10.6272727272727" style="109" customWidth="1"/>
    <col min="14337" max="14337" width="10.8727272727273" style="109" customWidth="1"/>
    <col min="14338" max="14338" width="11.2545454545455" style="109" customWidth="1"/>
    <col min="14339" max="14583" width="9" style="109"/>
    <col min="14584" max="14584" width="44" style="109" customWidth="1"/>
    <col min="14585" max="14585" width="14.8727272727273" style="109" customWidth="1"/>
    <col min="14586" max="14586" width="18.3727272727273" style="109" customWidth="1"/>
    <col min="14587" max="14588" width="9" style="109" customWidth="1"/>
    <col min="14589" max="14589" width="12" style="109" customWidth="1"/>
    <col min="14590" max="14591" width="9" style="109"/>
    <col min="14592" max="14592" width="10.6272727272727" style="109" customWidth="1"/>
    <col min="14593" max="14593" width="10.8727272727273" style="109" customWidth="1"/>
    <col min="14594" max="14594" width="11.2545454545455" style="109" customWidth="1"/>
    <col min="14595" max="14839" width="9" style="109"/>
    <col min="14840" max="14840" width="44" style="109" customWidth="1"/>
    <col min="14841" max="14841" width="14.8727272727273" style="109" customWidth="1"/>
    <col min="14842" max="14842" width="18.3727272727273" style="109" customWidth="1"/>
    <col min="14843" max="14844" width="9" style="109" customWidth="1"/>
    <col min="14845" max="14845" width="12" style="109" customWidth="1"/>
    <col min="14846" max="14847" width="9" style="109"/>
    <col min="14848" max="14848" width="10.6272727272727" style="109" customWidth="1"/>
    <col min="14849" max="14849" width="10.8727272727273" style="109" customWidth="1"/>
    <col min="14850" max="14850" width="11.2545454545455" style="109" customWidth="1"/>
    <col min="14851" max="15095" width="9" style="109"/>
    <col min="15096" max="15096" width="44" style="109" customWidth="1"/>
    <col min="15097" max="15097" width="14.8727272727273" style="109" customWidth="1"/>
    <col min="15098" max="15098" width="18.3727272727273" style="109" customWidth="1"/>
    <col min="15099" max="15100" width="9" style="109" customWidth="1"/>
    <col min="15101" max="15101" width="12" style="109" customWidth="1"/>
    <col min="15102" max="15103" width="9" style="109"/>
    <col min="15104" max="15104" width="10.6272727272727" style="109" customWidth="1"/>
    <col min="15105" max="15105" width="10.8727272727273" style="109" customWidth="1"/>
    <col min="15106" max="15106" width="11.2545454545455" style="109" customWidth="1"/>
    <col min="15107" max="15351" width="9" style="109"/>
    <col min="15352" max="15352" width="44" style="109" customWidth="1"/>
    <col min="15353" max="15353" width="14.8727272727273" style="109" customWidth="1"/>
    <col min="15354" max="15354" width="18.3727272727273" style="109" customWidth="1"/>
    <col min="15355" max="15356" width="9" style="109" customWidth="1"/>
    <col min="15357" max="15357" width="12" style="109" customWidth="1"/>
    <col min="15358" max="15359" width="9" style="109"/>
    <col min="15360" max="15360" width="10.6272727272727" style="109" customWidth="1"/>
    <col min="15361" max="15361" width="10.8727272727273" style="109" customWidth="1"/>
    <col min="15362" max="15362" width="11.2545454545455" style="109" customWidth="1"/>
    <col min="15363" max="15607" width="9" style="109"/>
    <col min="15608" max="15608" width="44" style="109" customWidth="1"/>
    <col min="15609" max="15609" width="14.8727272727273" style="109" customWidth="1"/>
    <col min="15610" max="15610" width="18.3727272727273" style="109" customWidth="1"/>
    <col min="15611" max="15612" width="9" style="109" customWidth="1"/>
    <col min="15613" max="15613" width="12" style="109" customWidth="1"/>
    <col min="15614" max="15615" width="9" style="109"/>
    <col min="15616" max="15616" width="10.6272727272727" style="109" customWidth="1"/>
    <col min="15617" max="15617" width="10.8727272727273" style="109" customWidth="1"/>
    <col min="15618" max="15618" width="11.2545454545455" style="109" customWidth="1"/>
    <col min="15619" max="15863" width="9" style="109"/>
    <col min="15864" max="15864" width="44" style="109" customWidth="1"/>
    <col min="15865" max="15865" width="14.8727272727273" style="109" customWidth="1"/>
    <col min="15866" max="15866" width="18.3727272727273" style="109" customWidth="1"/>
    <col min="15867" max="15868" width="9" style="109" customWidth="1"/>
    <col min="15869" max="15869" width="12" style="109" customWidth="1"/>
    <col min="15870" max="15871" width="9" style="109"/>
    <col min="15872" max="15872" width="10.6272727272727" style="109" customWidth="1"/>
    <col min="15873" max="15873" width="10.8727272727273" style="109" customWidth="1"/>
    <col min="15874" max="15874" width="11.2545454545455" style="109" customWidth="1"/>
    <col min="15875" max="16119" width="9" style="109"/>
    <col min="16120" max="16120" width="44" style="109" customWidth="1"/>
    <col min="16121" max="16121" width="14.8727272727273" style="109" customWidth="1"/>
    <col min="16122" max="16122" width="18.3727272727273" style="109" customWidth="1"/>
    <col min="16123" max="16124" width="9" style="109" customWidth="1"/>
    <col min="16125" max="16125" width="12" style="109" customWidth="1"/>
    <col min="16126" max="16127" width="9" style="109"/>
    <col min="16128" max="16128" width="10.6272727272727" style="109" customWidth="1"/>
    <col min="16129" max="16129" width="10.8727272727273" style="109" customWidth="1"/>
    <col min="16130" max="16130" width="11.2545454545455" style="109" customWidth="1"/>
    <col min="16131" max="16384" width="9" style="109"/>
  </cols>
  <sheetData>
    <row r="1" ht="18" customHeight="1" spans="1:3">
      <c r="A1" s="139" t="s">
        <v>0</v>
      </c>
      <c r="B1" s="139"/>
      <c r="C1" s="139"/>
    </row>
    <row r="2" ht="14.1" customHeight="1"/>
    <row r="3" s="136" customFormat="1" ht="15.2" customHeight="1" spans="1:3">
      <c r="A3" s="254" t="s">
        <v>1</v>
      </c>
      <c r="B3" s="79" t="s">
        <v>2</v>
      </c>
      <c r="C3" s="79" t="s">
        <v>3</v>
      </c>
    </row>
    <row r="4" s="136" customFormat="1" ht="15.2" customHeight="1" spans="1:3">
      <c r="A4" s="255" t="s">
        <v>4</v>
      </c>
      <c r="B4" s="281">
        <f>SUM(B5:B20)</f>
        <v>459555</v>
      </c>
      <c r="C4" s="281">
        <f>SUM(C5:C20)</f>
        <v>475100</v>
      </c>
    </row>
    <row r="5" ht="15.95" customHeight="1" spans="1:3">
      <c r="A5" s="256" t="s">
        <v>5</v>
      </c>
      <c r="B5" s="282">
        <v>210800</v>
      </c>
      <c r="C5" s="282">
        <v>223602</v>
      </c>
    </row>
    <row r="6" ht="15.95" customHeight="1" spans="1:3">
      <c r="A6" s="256" t="s">
        <v>6</v>
      </c>
      <c r="B6" s="282">
        <v>41380</v>
      </c>
      <c r="C6" s="282">
        <v>41889</v>
      </c>
    </row>
    <row r="7" ht="15.95" customHeight="1" spans="1:3">
      <c r="A7" s="256" t="s">
        <v>7</v>
      </c>
      <c r="B7" s="282">
        <v>0</v>
      </c>
      <c r="C7" s="282">
        <v>0</v>
      </c>
    </row>
    <row r="8" ht="15.95" customHeight="1" spans="1:3">
      <c r="A8" s="256" t="s">
        <v>8</v>
      </c>
      <c r="B8" s="282">
        <v>9247</v>
      </c>
      <c r="C8" s="282">
        <v>8911</v>
      </c>
    </row>
    <row r="9" ht="15.95" customHeight="1" spans="1:3">
      <c r="A9" s="256" t="s">
        <v>9</v>
      </c>
      <c r="B9" s="282">
        <v>28518</v>
      </c>
      <c r="C9" s="282">
        <v>30062</v>
      </c>
    </row>
    <row r="10" ht="15.95" customHeight="1" spans="1:3">
      <c r="A10" s="256" t="s">
        <v>10</v>
      </c>
      <c r="B10" s="282">
        <v>35635</v>
      </c>
      <c r="C10" s="282">
        <v>37771</v>
      </c>
    </row>
    <row r="11" ht="15.95" customHeight="1" spans="1:3">
      <c r="A11" s="256" t="s">
        <v>11</v>
      </c>
      <c r="B11" s="282">
        <v>18553</v>
      </c>
      <c r="C11" s="282">
        <v>16394</v>
      </c>
    </row>
    <row r="12" ht="15.95" customHeight="1" spans="1:3">
      <c r="A12" s="256" t="s">
        <v>12</v>
      </c>
      <c r="B12" s="282">
        <v>12733</v>
      </c>
      <c r="C12" s="282">
        <v>12743</v>
      </c>
    </row>
    <row r="13" ht="15.95" customHeight="1" spans="1:3">
      <c r="A13" s="256" t="s">
        <v>13</v>
      </c>
      <c r="B13" s="282">
        <v>26954</v>
      </c>
      <c r="C13" s="282">
        <v>27458</v>
      </c>
    </row>
    <row r="14" ht="15.95" customHeight="1" spans="1:3">
      <c r="A14" s="256" t="s">
        <v>14</v>
      </c>
      <c r="B14" s="282">
        <v>14035</v>
      </c>
      <c r="C14" s="282">
        <v>8821</v>
      </c>
    </row>
    <row r="15" ht="15.95" customHeight="1" spans="1:3">
      <c r="A15" s="256" t="s">
        <v>15</v>
      </c>
      <c r="B15" s="282">
        <v>6744</v>
      </c>
      <c r="C15" s="282">
        <v>6764</v>
      </c>
    </row>
    <row r="16" ht="15.95" customHeight="1" spans="1:3">
      <c r="A16" s="256" t="s">
        <v>16</v>
      </c>
      <c r="B16" s="282">
        <v>17093</v>
      </c>
      <c r="C16" s="282">
        <v>28599</v>
      </c>
    </row>
    <row r="17" ht="15.95" customHeight="1" spans="1:3">
      <c r="A17" s="256" t="s">
        <v>17</v>
      </c>
      <c r="B17" s="282">
        <v>27288</v>
      </c>
      <c r="C17" s="282">
        <v>20968</v>
      </c>
    </row>
    <row r="18" ht="15.95" customHeight="1" spans="1:3">
      <c r="A18" s="256" t="s">
        <v>18</v>
      </c>
      <c r="B18" s="282">
        <v>5168</v>
      </c>
      <c r="C18" s="282">
        <v>5598</v>
      </c>
    </row>
    <row r="19" ht="15.95" customHeight="1" spans="1:3">
      <c r="A19" s="256" t="s">
        <v>19</v>
      </c>
      <c r="B19" s="282">
        <v>5342</v>
      </c>
      <c r="C19" s="282">
        <v>5475</v>
      </c>
    </row>
    <row r="20" ht="15.95" customHeight="1" spans="1:3">
      <c r="A20" s="256" t="s">
        <v>20</v>
      </c>
      <c r="B20" s="282">
        <v>65</v>
      </c>
      <c r="C20" s="282">
        <v>45</v>
      </c>
    </row>
    <row r="21" s="232" customFormat="1" ht="15.2" customHeight="1" spans="1:4">
      <c r="A21" s="255" t="s">
        <v>21</v>
      </c>
      <c r="B21" s="281">
        <f>SUM(B22:B27)</f>
        <v>170090</v>
      </c>
      <c r="C21" s="281">
        <f>SUM(C22:C27)</f>
        <v>165600</v>
      </c>
      <c r="D21" s="136"/>
    </row>
    <row r="22" s="136" customFormat="1" ht="15.2" customHeight="1" spans="1:4">
      <c r="A22" s="258" t="s">
        <v>22</v>
      </c>
      <c r="B22" s="185">
        <v>33216</v>
      </c>
      <c r="C22" s="282">
        <v>30450</v>
      </c>
      <c r="D22" s="232"/>
    </row>
    <row r="23" s="136" customFormat="1" ht="15.2" customHeight="1" spans="1:3">
      <c r="A23" s="258" t="s">
        <v>23</v>
      </c>
      <c r="B23" s="185">
        <v>23132</v>
      </c>
      <c r="C23" s="282">
        <v>22197</v>
      </c>
    </row>
    <row r="24" s="136" customFormat="1" ht="15.2" customHeight="1" spans="1:3">
      <c r="A24" s="258" t="s">
        <v>24</v>
      </c>
      <c r="B24" s="185">
        <v>20810</v>
      </c>
      <c r="C24" s="282">
        <v>14850</v>
      </c>
    </row>
    <row r="25" s="136" customFormat="1" ht="15.2" customHeight="1" spans="1:3">
      <c r="A25" s="258" t="s">
        <v>25</v>
      </c>
      <c r="B25" s="185">
        <v>39568</v>
      </c>
      <c r="C25" s="282">
        <v>55270</v>
      </c>
    </row>
    <row r="26" s="136" customFormat="1" ht="15.2" customHeight="1" spans="1:3">
      <c r="A26" s="258" t="s">
        <v>26</v>
      </c>
      <c r="B26" s="185">
        <v>13260</v>
      </c>
      <c r="C26" s="282">
        <v>6190</v>
      </c>
    </row>
    <row r="27" s="136" customFormat="1" ht="15.2" customHeight="1" spans="1:3">
      <c r="A27" s="258" t="s">
        <v>27</v>
      </c>
      <c r="B27" s="185">
        <v>40104</v>
      </c>
      <c r="C27" s="282">
        <v>36643</v>
      </c>
    </row>
    <row r="28" s="232" customFormat="1" ht="15.2" customHeight="1" spans="1:4">
      <c r="A28" s="177" t="s">
        <v>28</v>
      </c>
      <c r="B28" s="281">
        <f>B21+B4</f>
        <v>629645</v>
      </c>
      <c r="C28" s="281">
        <f>C4+C21</f>
        <v>640700</v>
      </c>
      <c r="D28" s="136"/>
    </row>
    <row r="29" s="232" customFormat="1" ht="15.2" customHeight="1" spans="1:3">
      <c r="A29" s="177"/>
      <c r="B29" s="281"/>
      <c r="C29" s="281"/>
    </row>
    <row r="30" s="136" customFormat="1" ht="15.2" customHeight="1" spans="1:4">
      <c r="A30" s="174" t="s">
        <v>29</v>
      </c>
      <c r="B30" s="258"/>
      <c r="C30" s="260"/>
      <c r="D30" s="232"/>
    </row>
    <row r="31" s="136" customFormat="1" ht="15.2" customHeight="1" spans="1:3">
      <c r="A31" s="172" t="s">
        <v>30</v>
      </c>
      <c r="B31" s="258"/>
      <c r="C31" s="260"/>
    </row>
    <row r="32" s="136" customFormat="1" ht="15.2" customHeight="1" spans="1:3">
      <c r="A32" s="172" t="s">
        <v>31</v>
      </c>
      <c r="B32" s="258"/>
      <c r="C32" s="260"/>
    </row>
    <row r="33" s="136" customFormat="1" ht="15.2" customHeight="1" spans="1:3">
      <c r="A33" s="175" t="s">
        <v>32</v>
      </c>
      <c r="B33" s="258"/>
      <c r="C33" s="262">
        <f>C34</f>
        <v>265924</v>
      </c>
    </row>
    <row r="34" s="232" customFormat="1" ht="15.2" customHeight="1" spans="1:4">
      <c r="A34" s="246" t="s">
        <v>33</v>
      </c>
      <c r="B34" s="173"/>
      <c r="C34" s="262">
        <f>C35+C41</f>
        <v>265924</v>
      </c>
      <c r="D34" s="136"/>
    </row>
    <row r="35" s="136" customFormat="1" ht="15.2" customHeight="1" spans="1:4">
      <c r="A35" s="246" t="s">
        <v>34</v>
      </c>
      <c r="B35" s="258"/>
      <c r="C35" s="281">
        <f>SUM(C36:C40)</f>
        <v>28611</v>
      </c>
      <c r="D35" s="232"/>
    </row>
    <row r="36" s="136" customFormat="1" ht="15.2" customHeight="1" spans="1:3">
      <c r="A36" s="248" t="s">
        <v>35</v>
      </c>
      <c r="B36" s="258"/>
      <c r="C36" s="282">
        <v>39217</v>
      </c>
    </row>
    <row r="37" s="136" customFormat="1" ht="15.2" customHeight="1" spans="1:3">
      <c r="A37" s="248" t="s">
        <v>36</v>
      </c>
      <c r="B37" s="258"/>
      <c r="C37" s="282">
        <v>9437</v>
      </c>
    </row>
    <row r="38" s="136" customFormat="1" ht="15.2" customHeight="1" spans="1:3">
      <c r="A38" s="248" t="s">
        <v>37</v>
      </c>
      <c r="B38" s="258"/>
      <c r="C38" s="282">
        <v>21087</v>
      </c>
    </row>
    <row r="39" s="136" customFormat="1" ht="15.2" customHeight="1" spans="1:3">
      <c r="A39" s="248" t="s">
        <v>38</v>
      </c>
      <c r="B39" s="258"/>
      <c r="C39" s="282">
        <v>-28149</v>
      </c>
    </row>
    <row r="40" s="136" customFormat="1" ht="15.2" customHeight="1" spans="1:3">
      <c r="A40" s="248" t="s">
        <v>39</v>
      </c>
      <c r="B40" s="258"/>
      <c r="C40" s="282">
        <v>-12981</v>
      </c>
    </row>
    <row r="41" s="136" customFormat="1" ht="15.2" customHeight="1" spans="1:3">
      <c r="A41" s="248" t="s">
        <v>40</v>
      </c>
      <c r="B41" s="258"/>
      <c r="C41" s="281">
        <f>SUM(C42:C44)</f>
        <v>237313</v>
      </c>
    </row>
    <row r="42" s="136" customFormat="1" ht="15.2" customHeight="1" spans="1:3">
      <c r="A42" s="248" t="s">
        <v>41</v>
      </c>
      <c r="B42" s="258"/>
      <c r="C42" s="282">
        <v>106082</v>
      </c>
    </row>
    <row r="43" s="136" customFormat="1" ht="15.2" customHeight="1" spans="1:3">
      <c r="A43" s="248" t="s">
        <v>42</v>
      </c>
      <c r="B43" s="258"/>
      <c r="C43" s="282">
        <v>45988</v>
      </c>
    </row>
    <row r="44" s="136" customFormat="1" ht="15.2" customHeight="1" spans="1:3">
      <c r="A44" s="246" t="s">
        <v>43</v>
      </c>
      <c r="B44" s="258"/>
      <c r="C44" s="282">
        <v>85243</v>
      </c>
    </row>
    <row r="45" s="232" customFormat="1" ht="15.2" customHeight="1" spans="1:4">
      <c r="A45" s="175" t="s">
        <v>44</v>
      </c>
      <c r="B45" s="258"/>
      <c r="C45" s="281">
        <v>99247</v>
      </c>
      <c r="D45" s="136"/>
    </row>
    <row r="46" s="232" customFormat="1" ht="15.2" customHeight="1" spans="1:3">
      <c r="A46" s="175" t="s">
        <v>45</v>
      </c>
      <c r="B46" s="258"/>
      <c r="C46" s="281"/>
    </row>
    <row r="47" s="232" customFormat="1" ht="15.2" customHeight="1" spans="1:3">
      <c r="A47" s="177" t="s">
        <v>46</v>
      </c>
      <c r="B47" s="264"/>
      <c r="C47" s="264">
        <f>C45+C33+C28+C46</f>
        <v>1005871</v>
      </c>
    </row>
    <row r="48" s="136" customFormat="1" ht="15.2" customHeight="1" spans="1:4">
      <c r="A48" s="177"/>
      <c r="B48" s="173"/>
      <c r="C48" s="265"/>
      <c r="D48" s="232"/>
    </row>
    <row r="49" s="136" customFormat="1" ht="15.2" customHeight="1" spans="1:3">
      <c r="A49" s="175" t="s">
        <v>47</v>
      </c>
      <c r="B49" s="258"/>
      <c r="C49" s="281">
        <v>27076</v>
      </c>
    </row>
    <row r="50" s="136" customFormat="1" ht="15.2" customHeight="1" spans="1:3">
      <c r="A50" s="246"/>
      <c r="B50" s="258"/>
      <c r="C50" s="260"/>
    </row>
    <row r="51" s="136" customFormat="1" ht="15.2" customHeight="1" spans="1:3">
      <c r="A51" s="177" t="s">
        <v>48</v>
      </c>
      <c r="B51" s="264"/>
      <c r="C51" s="262">
        <f>C49+C47</f>
        <v>1032947</v>
      </c>
    </row>
    <row r="52" spans="1:4">
      <c r="A52" s="266"/>
      <c r="B52" s="266"/>
      <c r="C52" s="266"/>
      <c r="D52" s="136"/>
    </row>
  </sheetData>
  <mergeCells count="2">
    <mergeCell ref="A1:C1"/>
    <mergeCell ref="A52:C52"/>
  </mergeCell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5"/>
  <sheetViews>
    <sheetView topLeftCell="B48" workbookViewId="0">
      <selection activeCell="E222" sqref="E$1:M$1048576"/>
    </sheetView>
  </sheetViews>
  <sheetFormatPr defaultColWidth="9" defaultRowHeight="14" outlineLevelCol="3"/>
  <cols>
    <col min="1" max="1" width="9" style="109" hidden="1" customWidth="1"/>
    <col min="2" max="2" width="54" style="109" customWidth="1"/>
    <col min="3" max="3" width="12.2545454545455" style="179" customWidth="1"/>
    <col min="4" max="4" width="15.3727272727273" style="179" customWidth="1"/>
    <col min="5" max="249" width="9" style="109"/>
    <col min="250" max="250" width="54" style="109" customWidth="1"/>
    <col min="251" max="251" width="12.2545454545455" style="109" customWidth="1"/>
    <col min="252" max="252" width="15.3727272727273" style="109" customWidth="1"/>
    <col min="253" max="505" width="9" style="109"/>
    <col min="506" max="506" width="54" style="109" customWidth="1"/>
    <col min="507" max="507" width="12.2545454545455" style="109" customWidth="1"/>
    <col min="508" max="508" width="15.3727272727273" style="109" customWidth="1"/>
    <col min="509" max="761" width="9" style="109"/>
    <col min="762" max="762" width="54" style="109" customWidth="1"/>
    <col min="763" max="763" width="12.2545454545455" style="109" customWidth="1"/>
    <col min="764" max="764" width="15.3727272727273" style="109" customWidth="1"/>
    <col min="765" max="1017" width="9" style="109"/>
    <col min="1018" max="1018" width="54" style="109" customWidth="1"/>
    <col min="1019" max="1019" width="12.2545454545455" style="109" customWidth="1"/>
    <col min="1020" max="1020" width="15.3727272727273" style="109" customWidth="1"/>
    <col min="1021" max="1273" width="9" style="109"/>
    <col min="1274" max="1274" width="54" style="109" customWidth="1"/>
    <col min="1275" max="1275" width="12.2545454545455" style="109" customWidth="1"/>
    <col min="1276" max="1276" width="15.3727272727273" style="109" customWidth="1"/>
    <col min="1277" max="1529" width="9" style="109"/>
    <col min="1530" max="1530" width="54" style="109" customWidth="1"/>
    <col min="1531" max="1531" width="12.2545454545455" style="109" customWidth="1"/>
    <col min="1532" max="1532" width="15.3727272727273" style="109" customWidth="1"/>
    <col min="1533" max="1785" width="9" style="109"/>
    <col min="1786" max="1786" width="54" style="109" customWidth="1"/>
    <col min="1787" max="1787" width="12.2545454545455" style="109" customWidth="1"/>
    <col min="1788" max="1788" width="15.3727272727273" style="109" customWidth="1"/>
    <col min="1789" max="2041" width="9" style="109"/>
    <col min="2042" max="2042" width="54" style="109" customWidth="1"/>
    <col min="2043" max="2043" width="12.2545454545455" style="109" customWidth="1"/>
    <col min="2044" max="2044" width="15.3727272727273" style="109" customWidth="1"/>
    <col min="2045" max="2297" width="9" style="109"/>
    <col min="2298" max="2298" width="54" style="109" customWidth="1"/>
    <col min="2299" max="2299" width="12.2545454545455" style="109" customWidth="1"/>
    <col min="2300" max="2300" width="15.3727272727273" style="109" customWidth="1"/>
    <col min="2301" max="2553" width="9" style="109"/>
    <col min="2554" max="2554" width="54" style="109" customWidth="1"/>
    <col min="2555" max="2555" width="12.2545454545455" style="109" customWidth="1"/>
    <col min="2556" max="2556" width="15.3727272727273" style="109" customWidth="1"/>
    <col min="2557" max="2809" width="9" style="109"/>
    <col min="2810" max="2810" width="54" style="109" customWidth="1"/>
    <col min="2811" max="2811" width="12.2545454545455" style="109" customWidth="1"/>
    <col min="2812" max="2812" width="15.3727272727273" style="109" customWidth="1"/>
    <col min="2813" max="3065" width="9" style="109"/>
    <col min="3066" max="3066" width="54" style="109" customWidth="1"/>
    <col min="3067" max="3067" width="12.2545454545455" style="109" customWidth="1"/>
    <col min="3068" max="3068" width="15.3727272727273" style="109" customWidth="1"/>
    <col min="3069" max="3321" width="9" style="109"/>
    <col min="3322" max="3322" width="54" style="109" customWidth="1"/>
    <col min="3323" max="3323" width="12.2545454545455" style="109" customWidth="1"/>
    <col min="3324" max="3324" width="15.3727272727273" style="109" customWidth="1"/>
    <col min="3325" max="3577" width="9" style="109"/>
    <col min="3578" max="3578" width="54" style="109" customWidth="1"/>
    <col min="3579" max="3579" width="12.2545454545455" style="109" customWidth="1"/>
    <col min="3580" max="3580" width="15.3727272727273" style="109" customWidth="1"/>
    <col min="3581" max="3833" width="9" style="109"/>
    <col min="3834" max="3834" width="54" style="109" customWidth="1"/>
    <col min="3835" max="3835" width="12.2545454545455" style="109" customWidth="1"/>
    <col min="3836" max="3836" width="15.3727272727273" style="109" customWidth="1"/>
    <col min="3837" max="4089" width="9" style="109"/>
    <col min="4090" max="4090" width="54" style="109" customWidth="1"/>
    <col min="4091" max="4091" width="12.2545454545455" style="109" customWidth="1"/>
    <col min="4092" max="4092" width="15.3727272727273" style="109" customWidth="1"/>
    <col min="4093" max="4345" width="9" style="109"/>
    <col min="4346" max="4346" width="54" style="109" customWidth="1"/>
    <col min="4347" max="4347" width="12.2545454545455" style="109" customWidth="1"/>
    <col min="4348" max="4348" width="15.3727272727273" style="109" customWidth="1"/>
    <col min="4349" max="4601" width="9" style="109"/>
    <col min="4602" max="4602" width="54" style="109" customWidth="1"/>
    <col min="4603" max="4603" width="12.2545454545455" style="109" customWidth="1"/>
    <col min="4604" max="4604" width="15.3727272727273" style="109" customWidth="1"/>
    <col min="4605" max="4857" width="9" style="109"/>
    <col min="4858" max="4858" width="54" style="109" customWidth="1"/>
    <col min="4859" max="4859" width="12.2545454545455" style="109" customWidth="1"/>
    <col min="4860" max="4860" width="15.3727272727273" style="109" customWidth="1"/>
    <col min="4861" max="5113" width="9" style="109"/>
    <col min="5114" max="5114" width="54" style="109" customWidth="1"/>
    <col min="5115" max="5115" width="12.2545454545455" style="109" customWidth="1"/>
    <col min="5116" max="5116" width="15.3727272727273" style="109" customWidth="1"/>
    <col min="5117" max="5369" width="9" style="109"/>
    <col min="5370" max="5370" width="54" style="109" customWidth="1"/>
    <col min="5371" max="5371" width="12.2545454545455" style="109" customWidth="1"/>
    <col min="5372" max="5372" width="15.3727272727273" style="109" customWidth="1"/>
    <col min="5373" max="5625" width="9" style="109"/>
    <col min="5626" max="5626" width="54" style="109" customWidth="1"/>
    <col min="5627" max="5627" width="12.2545454545455" style="109" customWidth="1"/>
    <col min="5628" max="5628" width="15.3727272727273" style="109" customWidth="1"/>
    <col min="5629" max="5881" width="9" style="109"/>
    <col min="5882" max="5882" width="54" style="109" customWidth="1"/>
    <col min="5883" max="5883" width="12.2545454545455" style="109" customWidth="1"/>
    <col min="5884" max="5884" width="15.3727272727273" style="109" customWidth="1"/>
    <col min="5885" max="6137" width="9" style="109"/>
    <col min="6138" max="6138" width="54" style="109" customWidth="1"/>
    <col min="6139" max="6139" width="12.2545454545455" style="109" customWidth="1"/>
    <col min="6140" max="6140" width="15.3727272727273" style="109" customWidth="1"/>
    <col min="6141" max="6393" width="9" style="109"/>
    <col min="6394" max="6394" width="54" style="109" customWidth="1"/>
    <col min="6395" max="6395" width="12.2545454545455" style="109" customWidth="1"/>
    <col min="6396" max="6396" width="15.3727272727273" style="109" customWidth="1"/>
    <col min="6397" max="6649" width="9" style="109"/>
    <col min="6650" max="6650" width="54" style="109" customWidth="1"/>
    <col min="6651" max="6651" width="12.2545454545455" style="109" customWidth="1"/>
    <col min="6652" max="6652" width="15.3727272727273" style="109" customWidth="1"/>
    <col min="6653" max="6905" width="9" style="109"/>
    <col min="6906" max="6906" width="54" style="109" customWidth="1"/>
    <col min="6907" max="6907" width="12.2545454545455" style="109" customWidth="1"/>
    <col min="6908" max="6908" width="15.3727272727273" style="109" customWidth="1"/>
    <col min="6909" max="7161" width="9" style="109"/>
    <col min="7162" max="7162" width="54" style="109" customWidth="1"/>
    <col min="7163" max="7163" width="12.2545454545455" style="109" customWidth="1"/>
    <col min="7164" max="7164" width="15.3727272727273" style="109" customWidth="1"/>
    <col min="7165" max="7417" width="9" style="109"/>
    <col min="7418" max="7418" width="54" style="109" customWidth="1"/>
    <col min="7419" max="7419" width="12.2545454545455" style="109" customWidth="1"/>
    <col min="7420" max="7420" width="15.3727272727273" style="109" customWidth="1"/>
    <col min="7421" max="7673" width="9" style="109"/>
    <col min="7674" max="7674" width="54" style="109" customWidth="1"/>
    <col min="7675" max="7675" width="12.2545454545455" style="109" customWidth="1"/>
    <col min="7676" max="7676" width="15.3727272727273" style="109" customWidth="1"/>
    <col min="7677" max="7929" width="9" style="109"/>
    <col min="7930" max="7930" width="54" style="109" customWidth="1"/>
    <col min="7931" max="7931" width="12.2545454545455" style="109" customWidth="1"/>
    <col min="7932" max="7932" width="15.3727272727273" style="109" customWidth="1"/>
    <col min="7933" max="8185" width="9" style="109"/>
    <col min="8186" max="8186" width="54" style="109" customWidth="1"/>
    <col min="8187" max="8187" width="12.2545454545455" style="109" customWidth="1"/>
    <col min="8188" max="8188" width="15.3727272727273" style="109" customWidth="1"/>
    <col min="8189" max="8441" width="9" style="109"/>
    <col min="8442" max="8442" width="54" style="109" customWidth="1"/>
    <col min="8443" max="8443" width="12.2545454545455" style="109" customWidth="1"/>
    <col min="8444" max="8444" width="15.3727272727273" style="109" customWidth="1"/>
    <col min="8445" max="8697" width="9" style="109"/>
    <col min="8698" max="8698" width="54" style="109" customWidth="1"/>
    <col min="8699" max="8699" width="12.2545454545455" style="109" customWidth="1"/>
    <col min="8700" max="8700" width="15.3727272727273" style="109" customWidth="1"/>
    <col min="8701" max="8953" width="9" style="109"/>
    <col min="8954" max="8954" width="54" style="109" customWidth="1"/>
    <col min="8955" max="8955" width="12.2545454545455" style="109" customWidth="1"/>
    <col min="8956" max="8956" width="15.3727272727273" style="109" customWidth="1"/>
    <col min="8957" max="9209" width="9" style="109"/>
    <col min="9210" max="9210" width="54" style="109" customWidth="1"/>
    <col min="9211" max="9211" width="12.2545454545455" style="109" customWidth="1"/>
    <col min="9212" max="9212" width="15.3727272727273" style="109" customWidth="1"/>
    <col min="9213" max="9465" width="9" style="109"/>
    <col min="9466" max="9466" width="54" style="109" customWidth="1"/>
    <col min="9467" max="9467" width="12.2545454545455" style="109" customWidth="1"/>
    <col min="9468" max="9468" width="15.3727272727273" style="109" customWidth="1"/>
    <col min="9469" max="9721" width="9" style="109"/>
    <col min="9722" max="9722" width="54" style="109" customWidth="1"/>
    <col min="9723" max="9723" width="12.2545454545455" style="109" customWidth="1"/>
    <col min="9724" max="9724" width="15.3727272727273" style="109" customWidth="1"/>
    <col min="9725" max="9977" width="9" style="109"/>
    <col min="9978" max="9978" width="54" style="109" customWidth="1"/>
    <col min="9979" max="9979" width="12.2545454545455" style="109" customWidth="1"/>
    <col min="9980" max="9980" width="15.3727272727273" style="109" customWidth="1"/>
    <col min="9981" max="10233" width="9" style="109"/>
    <col min="10234" max="10234" width="54" style="109" customWidth="1"/>
    <col min="10235" max="10235" width="12.2545454545455" style="109" customWidth="1"/>
    <col min="10236" max="10236" width="15.3727272727273" style="109" customWidth="1"/>
    <col min="10237" max="10489" width="9" style="109"/>
    <col min="10490" max="10490" width="54" style="109" customWidth="1"/>
    <col min="10491" max="10491" width="12.2545454545455" style="109" customWidth="1"/>
    <col min="10492" max="10492" width="15.3727272727273" style="109" customWidth="1"/>
    <col min="10493" max="10745" width="9" style="109"/>
    <col min="10746" max="10746" width="54" style="109" customWidth="1"/>
    <col min="10747" max="10747" width="12.2545454545455" style="109" customWidth="1"/>
    <col min="10748" max="10748" width="15.3727272727273" style="109" customWidth="1"/>
    <col min="10749" max="11001" width="9" style="109"/>
    <col min="11002" max="11002" width="54" style="109" customWidth="1"/>
    <col min="11003" max="11003" width="12.2545454545455" style="109" customWidth="1"/>
    <col min="11004" max="11004" width="15.3727272727273" style="109" customWidth="1"/>
    <col min="11005" max="11257" width="9" style="109"/>
    <col min="11258" max="11258" width="54" style="109" customWidth="1"/>
    <col min="11259" max="11259" width="12.2545454545455" style="109" customWidth="1"/>
    <col min="11260" max="11260" width="15.3727272727273" style="109" customWidth="1"/>
    <col min="11261" max="11513" width="9" style="109"/>
    <col min="11514" max="11514" width="54" style="109" customWidth="1"/>
    <col min="11515" max="11515" width="12.2545454545455" style="109" customWidth="1"/>
    <col min="11516" max="11516" width="15.3727272727273" style="109" customWidth="1"/>
    <col min="11517" max="11769" width="9" style="109"/>
    <col min="11770" max="11770" width="54" style="109" customWidth="1"/>
    <col min="11771" max="11771" width="12.2545454545455" style="109" customWidth="1"/>
    <col min="11772" max="11772" width="15.3727272727273" style="109" customWidth="1"/>
    <col min="11773" max="12025" width="9" style="109"/>
    <col min="12026" max="12026" width="54" style="109" customWidth="1"/>
    <col min="12027" max="12027" width="12.2545454545455" style="109" customWidth="1"/>
    <col min="12028" max="12028" width="15.3727272727273" style="109" customWidth="1"/>
    <col min="12029" max="12281" width="9" style="109"/>
    <col min="12282" max="12282" width="54" style="109" customWidth="1"/>
    <col min="12283" max="12283" width="12.2545454545455" style="109" customWidth="1"/>
    <col min="12284" max="12284" width="15.3727272727273" style="109" customWidth="1"/>
    <col min="12285" max="12537" width="9" style="109"/>
    <col min="12538" max="12538" width="54" style="109" customWidth="1"/>
    <col min="12539" max="12539" width="12.2545454545455" style="109" customWidth="1"/>
    <col min="12540" max="12540" width="15.3727272727273" style="109" customWidth="1"/>
    <col min="12541" max="12793" width="9" style="109"/>
    <col min="12794" max="12794" width="54" style="109" customWidth="1"/>
    <col min="12795" max="12795" width="12.2545454545455" style="109" customWidth="1"/>
    <col min="12796" max="12796" width="15.3727272727273" style="109" customWidth="1"/>
    <col min="12797" max="13049" width="9" style="109"/>
    <col min="13050" max="13050" width="54" style="109" customWidth="1"/>
    <col min="13051" max="13051" width="12.2545454545455" style="109" customWidth="1"/>
    <col min="13052" max="13052" width="15.3727272727273" style="109" customWidth="1"/>
    <col min="13053" max="13305" width="9" style="109"/>
    <col min="13306" max="13306" width="54" style="109" customWidth="1"/>
    <col min="13307" max="13307" width="12.2545454545455" style="109" customWidth="1"/>
    <col min="13308" max="13308" width="15.3727272727273" style="109" customWidth="1"/>
    <col min="13309" max="13561" width="9" style="109"/>
    <col min="13562" max="13562" width="54" style="109" customWidth="1"/>
    <col min="13563" max="13563" width="12.2545454545455" style="109" customWidth="1"/>
    <col min="13564" max="13564" width="15.3727272727273" style="109" customWidth="1"/>
    <col min="13565" max="13817" width="9" style="109"/>
    <col min="13818" max="13818" width="54" style="109" customWidth="1"/>
    <col min="13819" max="13819" width="12.2545454545455" style="109" customWidth="1"/>
    <col min="13820" max="13820" width="15.3727272727273" style="109" customWidth="1"/>
    <col min="13821" max="14073" width="9" style="109"/>
    <col min="14074" max="14074" width="54" style="109" customWidth="1"/>
    <col min="14075" max="14075" width="12.2545454545455" style="109" customWidth="1"/>
    <col min="14076" max="14076" width="15.3727272727273" style="109" customWidth="1"/>
    <col min="14077" max="14329" width="9" style="109"/>
    <col min="14330" max="14330" width="54" style="109" customWidth="1"/>
    <col min="14331" max="14331" width="12.2545454545455" style="109" customWidth="1"/>
    <col min="14332" max="14332" width="15.3727272727273" style="109" customWidth="1"/>
    <col min="14333" max="14585" width="9" style="109"/>
    <col min="14586" max="14586" width="54" style="109" customWidth="1"/>
    <col min="14587" max="14587" width="12.2545454545455" style="109" customWidth="1"/>
    <col min="14588" max="14588" width="15.3727272727273" style="109" customWidth="1"/>
    <col min="14589" max="14841" width="9" style="109"/>
    <col min="14842" max="14842" width="54" style="109" customWidth="1"/>
    <col min="14843" max="14843" width="12.2545454545455" style="109" customWidth="1"/>
    <col min="14844" max="14844" width="15.3727272727273" style="109" customWidth="1"/>
    <col min="14845" max="15097" width="9" style="109"/>
    <col min="15098" max="15098" width="54" style="109" customWidth="1"/>
    <col min="15099" max="15099" width="12.2545454545455" style="109" customWidth="1"/>
    <col min="15100" max="15100" width="15.3727272727273" style="109" customWidth="1"/>
    <col min="15101" max="15353" width="9" style="109"/>
    <col min="15354" max="15354" width="54" style="109" customWidth="1"/>
    <col min="15355" max="15355" width="12.2545454545455" style="109" customWidth="1"/>
    <col min="15356" max="15356" width="15.3727272727273" style="109" customWidth="1"/>
    <col min="15357" max="15609" width="9" style="109"/>
    <col min="15610" max="15610" width="54" style="109" customWidth="1"/>
    <col min="15611" max="15611" width="12.2545454545455" style="109" customWidth="1"/>
    <col min="15612" max="15612" width="15.3727272727273" style="109" customWidth="1"/>
    <col min="15613" max="15865" width="9" style="109"/>
    <col min="15866" max="15866" width="54" style="109" customWidth="1"/>
    <col min="15867" max="15867" width="12.2545454545455" style="109" customWidth="1"/>
    <col min="15868" max="15868" width="15.3727272727273" style="109" customWidth="1"/>
    <col min="15869" max="16121" width="9" style="109"/>
    <col min="16122" max="16122" width="54" style="109" customWidth="1"/>
    <col min="16123" max="16123" width="12.2545454545455" style="109" customWidth="1"/>
    <col min="16124" max="16124" width="15.3727272727273" style="109" customWidth="1"/>
    <col min="16125" max="16384" width="9" style="109"/>
  </cols>
  <sheetData>
    <row r="1" ht="17.25" customHeight="1" spans="2:4">
      <c r="B1" s="139" t="s">
        <v>1240</v>
      </c>
      <c r="C1" s="139"/>
      <c r="D1" s="139"/>
    </row>
    <row r="2" ht="17.25" customHeight="1" spans="4:4">
      <c r="D2" s="180" t="s">
        <v>1044</v>
      </c>
    </row>
    <row r="3" ht="17.25" customHeight="1" spans="1:4">
      <c r="A3" s="79" t="s">
        <v>1202</v>
      </c>
      <c r="B3" s="79" t="s">
        <v>52</v>
      </c>
      <c r="C3" s="181" t="s">
        <v>53</v>
      </c>
      <c r="D3" s="182"/>
    </row>
    <row r="4" s="136" customFormat="1" ht="27" customHeight="1" spans="1:4">
      <c r="A4" s="79"/>
      <c r="B4" s="79"/>
      <c r="C4" s="183"/>
      <c r="D4" s="184" t="s">
        <v>54</v>
      </c>
    </row>
    <row r="5" s="136" customFormat="1" ht="17.25" customHeight="1" spans="1:4">
      <c r="A5" s="145">
        <v>206</v>
      </c>
      <c r="B5" s="146" t="s">
        <v>312</v>
      </c>
      <c r="C5" s="185"/>
      <c r="D5" s="186"/>
    </row>
    <row r="6" s="136" customFormat="1" ht="17.25" customHeight="1" spans="1:4">
      <c r="A6" s="145">
        <v>20610</v>
      </c>
      <c r="B6" s="148" t="s">
        <v>1241</v>
      </c>
      <c r="C6" s="185"/>
      <c r="D6" s="186"/>
    </row>
    <row r="7" s="136" customFormat="1" ht="17.25" customHeight="1" spans="1:4">
      <c r="A7" s="145">
        <v>2061001</v>
      </c>
      <c r="B7" s="148" t="s">
        <v>1242</v>
      </c>
      <c r="C7" s="185"/>
      <c r="D7" s="186"/>
    </row>
    <row r="8" s="136" customFormat="1" ht="17.25" customHeight="1" spans="1:4">
      <c r="A8" s="145">
        <v>2061002</v>
      </c>
      <c r="B8" s="148" t="s">
        <v>1243</v>
      </c>
      <c r="C8" s="185"/>
      <c r="D8" s="186"/>
    </row>
    <row r="9" s="136" customFormat="1" ht="17.25" customHeight="1" spans="1:4">
      <c r="A9" s="145">
        <v>2061003</v>
      </c>
      <c r="B9" s="148" t="s">
        <v>1244</v>
      </c>
      <c r="C9" s="185"/>
      <c r="D9" s="186"/>
    </row>
    <row r="10" s="136" customFormat="1" ht="17.25" customHeight="1" spans="1:4">
      <c r="A10" s="145">
        <v>2061004</v>
      </c>
      <c r="B10" s="148" t="s">
        <v>1245</v>
      </c>
      <c r="C10" s="185"/>
      <c r="D10" s="186"/>
    </row>
    <row r="11" s="136" customFormat="1" ht="17.25" customHeight="1" spans="1:4">
      <c r="A11" s="145">
        <v>2061005</v>
      </c>
      <c r="B11" s="148" t="s">
        <v>1246</v>
      </c>
      <c r="C11" s="185"/>
      <c r="D11" s="186"/>
    </row>
    <row r="12" s="136" customFormat="1" ht="17.25" customHeight="1" spans="1:4">
      <c r="A12" s="145">
        <v>2061099</v>
      </c>
      <c r="B12" s="148" t="s">
        <v>1247</v>
      </c>
      <c r="C12" s="185"/>
      <c r="D12" s="186"/>
    </row>
    <row r="13" s="136" customFormat="1" ht="17.25" customHeight="1" spans="1:4">
      <c r="A13" s="145">
        <v>207</v>
      </c>
      <c r="B13" s="146" t="s">
        <v>359</v>
      </c>
      <c r="C13" s="185"/>
      <c r="D13" s="186"/>
    </row>
    <row r="14" s="136" customFormat="1" ht="17.25" customHeight="1" spans="1:4">
      <c r="A14" s="145">
        <v>20707</v>
      </c>
      <c r="B14" s="148" t="s">
        <v>1248</v>
      </c>
      <c r="C14" s="185"/>
      <c r="D14" s="186"/>
    </row>
    <row r="15" s="136" customFormat="1" ht="17.25" customHeight="1" spans="1:4">
      <c r="A15" s="145">
        <v>2070701</v>
      </c>
      <c r="B15" s="148" t="s">
        <v>1249</v>
      </c>
      <c r="C15" s="185"/>
      <c r="D15" s="186"/>
    </row>
    <row r="16" s="136" customFormat="1" ht="17.25" customHeight="1" spans="1:4">
      <c r="A16" s="145">
        <v>2070702</v>
      </c>
      <c r="B16" s="148" t="s">
        <v>1250</v>
      </c>
      <c r="C16" s="185"/>
      <c r="D16" s="186"/>
    </row>
    <row r="17" s="136" customFormat="1" ht="17.25" customHeight="1" spans="1:4">
      <c r="A17" s="145">
        <v>2070703</v>
      </c>
      <c r="B17" s="148" t="s">
        <v>1251</v>
      </c>
      <c r="C17" s="185"/>
      <c r="D17" s="187"/>
    </row>
    <row r="18" s="136" customFormat="1" ht="17.25" customHeight="1" spans="1:4">
      <c r="A18" s="145">
        <v>2070799</v>
      </c>
      <c r="B18" s="148" t="s">
        <v>1252</v>
      </c>
      <c r="C18" s="185"/>
      <c r="D18" s="186"/>
    </row>
    <row r="19" s="136" customFormat="1" ht="17.25" customHeight="1" spans="1:4">
      <c r="A19" s="145">
        <v>20709</v>
      </c>
      <c r="B19" s="148" t="s">
        <v>1253</v>
      </c>
      <c r="C19" s="185"/>
      <c r="D19" s="186"/>
    </row>
    <row r="20" s="136" customFormat="1" ht="17.25" customHeight="1" spans="1:4">
      <c r="A20" s="145">
        <v>2070901</v>
      </c>
      <c r="B20" s="148" t="s">
        <v>1254</v>
      </c>
      <c r="C20" s="185"/>
      <c r="D20" s="187"/>
    </row>
    <row r="21" s="136" customFormat="1" ht="17.25" customHeight="1" spans="1:4">
      <c r="A21" s="145">
        <v>2070902</v>
      </c>
      <c r="B21" s="148" t="s">
        <v>1255</v>
      </c>
      <c r="C21" s="185"/>
      <c r="D21" s="186"/>
    </row>
    <row r="22" s="136" customFormat="1" ht="17.25" customHeight="1" spans="1:4">
      <c r="A22" s="145">
        <v>2070903</v>
      </c>
      <c r="B22" s="148" t="s">
        <v>1256</v>
      </c>
      <c r="C22" s="185"/>
      <c r="D22" s="186"/>
    </row>
    <row r="23" s="136" customFormat="1" ht="17.25" customHeight="1" spans="1:4">
      <c r="A23" s="145">
        <v>2070904</v>
      </c>
      <c r="B23" s="148" t="s">
        <v>1257</v>
      </c>
      <c r="C23" s="185"/>
      <c r="D23" s="186"/>
    </row>
    <row r="24" s="136" customFormat="1" ht="17.25" customHeight="1" spans="1:4">
      <c r="A24" s="145">
        <v>2070999</v>
      </c>
      <c r="B24" s="148" t="s">
        <v>1258</v>
      </c>
      <c r="C24" s="185"/>
      <c r="D24" s="186"/>
    </row>
    <row r="25" s="136" customFormat="1" ht="17.25" customHeight="1" spans="1:4">
      <c r="A25" s="145">
        <v>20710</v>
      </c>
      <c r="B25" s="148" t="s">
        <v>1259</v>
      </c>
      <c r="C25" s="185"/>
      <c r="D25" s="186"/>
    </row>
    <row r="26" s="136" customFormat="1" ht="17.25" customHeight="1" spans="1:4">
      <c r="A26" s="145">
        <v>2071001</v>
      </c>
      <c r="B26" s="148" t="s">
        <v>1260</v>
      </c>
      <c r="C26" s="185"/>
      <c r="D26" s="186"/>
    </row>
    <row r="27" s="136" customFormat="1" ht="17.25" customHeight="1" spans="1:4">
      <c r="A27" s="145">
        <v>2071099</v>
      </c>
      <c r="B27" s="148" t="s">
        <v>1261</v>
      </c>
      <c r="C27" s="185"/>
      <c r="D27" s="186"/>
    </row>
    <row r="28" s="136" customFormat="1" ht="17.25" customHeight="1" spans="1:4">
      <c r="A28" s="145">
        <v>208</v>
      </c>
      <c r="B28" s="146" t="s">
        <v>401</v>
      </c>
      <c r="C28" s="185">
        <v>1444</v>
      </c>
      <c r="D28" s="185">
        <v>1444</v>
      </c>
    </row>
    <row r="29" s="136" customFormat="1" ht="17.25" customHeight="1" spans="1:4">
      <c r="A29" s="145">
        <v>20822</v>
      </c>
      <c r="B29" s="148" t="s">
        <v>1262</v>
      </c>
      <c r="C29" s="185">
        <v>1444</v>
      </c>
      <c r="D29" s="185">
        <v>1444</v>
      </c>
    </row>
    <row r="30" s="136" customFormat="1" ht="17.25" customHeight="1" spans="1:4">
      <c r="A30" s="145">
        <v>2082201</v>
      </c>
      <c r="B30" s="148" t="s">
        <v>1263</v>
      </c>
      <c r="C30" s="185">
        <v>1444</v>
      </c>
      <c r="D30" s="185">
        <v>1444</v>
      </c>
    </row>
    <row r="31" s="136" customFormat="1" ht="17.25" customHeight="1" spans="1:4">
      <c r="A31" s="145">
        <v>2082202</v>
      </c>
      <c r="B31" s="148" t="s">
        <v>1264</v>
      </c>
      <c r="C31" s="185"/>
      <c r="D31" s="186"/>
    </row>
    <row r="32" s="136" customFormat="1" ht="17.25" customHeight="1" spans="1:4">
      <c r="A32" s="145">
        <v>2082299</v>
      </c>
      <c r="B32" s="148" t="s">
        <v>1265</v>
      </c>
      <c r="C32" s="185"/>
      <c r="D32" s="186"/>
    </row>
    <row r="33" s="136" customFormat="1" ht="17.25" customHeight="1" spans="1:4">
      <c r="A33" s="145">
        <v>20823</v>
      </c>
      <c r="B33" s="148" t="s">
        <v>1266</v>
      </c>
      <c r="C33" s="185"/>
      <c r="D33" s="186"/>
    </row>
    <row r="34" s="136" customFormat="1" ht="17.25" customHeight="1" spans="1:4">
      <c r="A34" s="145">
        <v>2082301</v>
      </c>
      <c r="B34" s="148" t="s">
        <v>1263</v>
      </c>
      <c r="C34" s="185"/>
      <c r="D34" s="186"/>
    </row>
    <row r="35" s="136" customFormat="1" ht="17.25" customHeight="1" spans="1:4">
      <c r="A35" s="145">
        <v>2082302</v>
      </c>
      <c r="B35" s="148" t="s">
        <v>1264</v>
      </c>
      <c r="C35" s="185"/>
      <c r="D35" s="186"/>
    </row>
    <row r="36" s="136" customFormat="1" ht="17.25" customHeight="1" spans="1:4">
      <c r="A36" s="145">
        <v>2082399</v>
      </c>
      <c r="B36" s="148" t="s">
        <v>1267</v>
      </c>
      <c r="C36" s="185"/>
      <c r="D36" s="186"/>
    </row>
    <row r="37" s="136" customFormat="1" ht="17.25" customHeight="1" spans="1:4">
      <c r="A37" s="145">
        <v>20829</v>
      </c>
      <c r="B37" s="148" t="s">
        <v>1268</v>
      </c>
      <c r="C37" s="185"/>
      <c r="D37" s="186"/>
    </row>
    <row r="38" s="136" customFormat="1" ht="17.25" customHeight="1" spans="1:4">
      <c r="A38" s="145">
        <v>2082901</v>
      </c>
      <c r="B38" s="148" t="s">
        <v>1264</v>
      </c>
      <c r="C38" s="185"/>
      <c r="D38" s="186"/>
    </row>
    <row r="39" s="136" customFormat="1" ht="17.25" customHeight="1" spans="1:4">
      <c r="A39" s="145">
        <v>2082999</v>
      </c>
      <c r="B39" s="148" t="s">
        <v>1269</v>
      </c>
      <c r="C39" s="185"/>
      <c r="D39" s="186"/>
    </row>
    <row r="40" s="136" customFormat="1" ht="17.25" customHeight="1" spans="1:4">
      <c r="A40" s="145">
        <v>211</v>
      </c>
      <c r="B40" s="146" t="s">
        <v>568</v>
      </c>
      <c r="C40" s="185"/>
      <c r="D40" s="186"/>
    </row>
    <row r="41" s="136" customFormat="1" ht="17.25" customHeight="1" spans="1:4">
      <c r="A41" s="145">
        <v>21160</v>
      </c>
      <c r="B41" s="148" t="s">
        <v>1270</v>
      </c>
      <c r="C41" s="185"/>
      <c r="D41" s="186"/>
    </row>
    <row r="42" s="136" customFormat="1" ht="17.25" customHeight="1" spans="1:4">
      <c r="A42" s="145">
        <v>2116001</v>
      </c>
      <c r="B42" s="148" t="s">
        <v>1271</v>
      </c>
      <c r="C42" s="185"/>
      <c r="D42" s="186"/>
    </row>
    <row r="43" s="136" customFormat="1" ht="17.25" customHeight="1" spans="1:4">
      <c r="A43" s="145">
        <v>2116002</v>
      </c>
      <c r="B43" s="148" t="s">
        <v>1272</v>
      </c>
      <c r="C43" s="185"/>
      <c r="D43" s="186"/>
    </row>
    <row r="44" s="136" customFormat="1" ht="17.25" customHeight="1" spans="1:4">
      <c r="A44" s="145">
        <v>2116003</v>
      </c>
      <c r="B44" s="148" t="s">
        <v>1273</v>
      </c>
      <c r="C44" s="185"/>
      <c r="D44" s="186"/>
    </row>
    <row r="45" s="136" customFormat="1" ht="17.25" customHeight="1" spans="1:4">
      <c r="A45" s="145">
        <v>2116099</v>
      </c>
      <c r="B45" s="148" t="s">
        <v>1274</v>
      </c>
      <c r="C45" s="185"/>
      <c r="D45" s="186"/>
    </row>
    <row r="46" s="136" customFormat="1" ht="17.25" customHeight="1" spans="1:4">
      <c r="A46" s="145">
        <v>21161</v>
      </c>
      <c r="B46" s="148" t="s">
        <v>1275</v>
      </c>
      <c r="C46" s="185"/>
      <c r="D46" s="186"/>
    </row>
    <row r="47" s="136" customFormat="1" ht="17.25" customHeight="1" spans="1:4">
      <c r="A47" s="145">
        <v>2116101</v>
      </c>
      <c r="B47" s="148" t="s">
        <v>1276</v>
      </c>
      <c r="C47" s="185"/>
      <c r="D47" s="186"/>
    </row>
    <row r="48" s="136" customFormat="1" ht="17.25" customHeight="1" spans="1:4">
      <c r="A48" s="145">
        <v>2116102</v>
      </c>
      <c r="B48" s="148" t="s">
        <v>1277</v>
      </c>
      <c r="C48" s="185"/>
      <c r="D48" s="186"/>
    </row>
    <row r="49" s="136" customFormat="1" ht="17.25" customHeight="1" spans="1:4">
      <c r="A49" s="145">
        <v>2116103</v>
      </c>
      <c r="B49" s="148" t="s">
        <v>1278</v>
      </c>
      <c r="C49" s="185"/>
      <c r="D49" s="186"/>
    </row>
    <row r="50" s="136" customFormat="1" ht="17.25" customHeight="1" spans="1:4">
      <c r="A50" s="145">
        <v>2116104</v>
      </c>
      <c r="B50" s="148" t="s">
        <v>1279</v>
      </c>
      <c r="C50" s="185"/>
      <c r="D50" s="186"/>
    </row>
    <row r="51" s="136" customFormat="1" ht="17.25" customHeight="1" spans="1:4">
      <c r="A51" s="145">
        <v>212</v>
      </c>
      <c r="B51" s="146" t="s">
        <v>633</v>
      </c>
      <c r="C51" s="185">
        <v>371139</v>
      </c>
      <c r="D51" s="186"/>
    </row>
    <row r="52" s="136" customFormat="1" ht="17.25" customHeight="1" spans="1:4">
      <c r="A52" s="145">
        <v>21208</v>
      </c>
      <c r="B52" s="148" t="s">
        <v>1280</v>
      </c>
      <c r="C52" s="185">
        <v>350912</v>
      </c>
      <c r="D52" s="186"/>
    </row>
    <row r="53" s="136" customFormat="1" ht="17.25" customHeight="1" spans="1:4">
      <c r="A53" s="145">
        <v>2120801</v>
      </c>
      <c r="B53" s="148" t="s">
        <v>1281</v>
      </c>
      <c r="C53" s="185">
        <v>122015</v>
      </c>
      <c r="D53" s="186"/>
    </row>
    <row r="54" s="136" customFormat="1" ht="17.25" customHeight="1" spans="1:4">
      <c r="A54" s="145">
        <v>2120802</v>
      </c>
      <c r="B54" s="148" t="s">
        <v>1282</v>
      </c>
      <c r="C54" s="185">
        <v>205801</v>
      </c>
      <c r="D54" s="186"/>
    </row>
    <row r="55" s="136" customFormat="1" ht="17.25" customHeight="1" spans="1:4">
      <c r="A55" s="145">
        <v>2120803</v>
      </c>
      <c r="B55" s="148" t="s">
        <v>1283</v>
      </c>
      <c r="C55" s="185"/>
      <c r="D55" s="186"/>
    </row>
    <row r="56" s="136" customFormat="1" ht="17.25" customHeight="1" spans="1:4">
      <c r="A56" s="145">
        <v>2120804</v>
      </c>
      <c r="B56" s="148" t="s">
        <v>1284</v>
      </c>
      <c r="C56" s="185"/>
      <c r="D56" s="186"/>
    </row>
    <row r="57" s="136" customFormat="1" ht="17.25" customHeight="1" spans="1:4">
      <c r="A57" s="145">
        <v>2120805</v>
      </c>
      <c r="B57" s="148" t="s">
        <v>1285</v>
      </c>
      <c r="C57" s="185">
        <v>8052</v>
      </c>
      <c r="D57" s="186"/>
    </row>
    <row r="58" s="136" customFormat="1" ht="17.25" customHeight="1" spans="1:4">
      <c r="A58" s="145">
        <v>2120806</v>
      </c>
      <c r="B58" s="148" t="s">
        <v>1286</v>
      </c>
      <c r="C58" s="185"/>
      <c r="D58" s="186"/>
    </row>
    <row r="59" s="136" customFormat="1" ht="17.25" customHeight="1" spans="1:4">
      <c r="A59" s="145">
        <v>2120807</v>
      </c>
      <c r="B59" s="148" t="s">
        <v>1287</v>
      </c>
      <c r="C59" s="185">
        <v>36</v>
      </c>
      <c r="D59" s="186"/>
    </row>
    <row r="60" s="136" customFormat="1" ht="17.25" customHeight="1" spans="1:4">
      <c r="A60" s="145">
        <v>2120809</v>
      </c>
      <c r="B60" s="148" t="s">
        <v>1288</v>
      </c>
      <c r="C60" s="185"/>
      <c r="D60" s="186"/>
    </row>
    <row r="61" s="136" customFormat="1" ht="17.25" customHeight="1" spans="1:4">
      <c r="A61" s="145">
        <v>2120810</v>
      </c>
      <c r="B61" s="148" t="s">
        <v>1289</v>
      </c>
      <c r="C61" s="185"/>
      <c r="D61" s="186"/>
    </row>
    <row r="62" s="136" customFormat="1" ht="17.25" customHeight="1" spans="1:4">
      <c r="A62" s="145">
        <v>2120811</v>
      </c>
      <c r="B62" s="148" t="s">
        <v>1290</v>
      </c>
      <c r="C62" s="185"/>
      <c r="D62" s="186"/>
    </row>
    <row r="63" s="136" customFormat="1" ht="17.25" customHeight="1" spans="1:4">
      <c r="A63" s="145">
        <v>2120813</v>
      </c>
      <c r="B63" s="148" t="s">
        <v>922</v>
      </c>
      <c r="C63" s="185">
        <v>8</v>
      </c>
      <c r="D63" s="186"/>
    </row>
    <row r="64" s="136" customFormat="1" ht="17.25" customHeight="1" spans="1:4">
      <c r="A64" s="145">
        <v>2120899</v>
      </c>
      <c r="B64" s="148" t="s">
        <v>1291</v>
      </c>
      <c r="C64" s="185">
        <v>15000</v>
      </c>
      <c r="D64" s="186"/>
    </row>
    <row r="65" s="136" customFormat="1" ht="17.25" customHeight="1" spans="1:4">
      <c r="A65" s="145">
        <v>21210</v>
      </c>
      <c r="B65" s="148" t="s">
        <v>1292</v>
      </c>
      <c r="C65" s="185">
        <v>10715</v>
      </c>
      <c r="D65" s="186"/>
    </row>
    <row r="66" s="136" customFormat="1" ht="17.25" customHeight="1" spans="1:4">
      <c r="A66" s="145">
        <v>2121001</v>
      </c>
      <c r="B66" s="148" t="s">
        <v>1281</v>
      </c>
      <c r="C66" s="185">
        <v>1815</v>
      </c>
      <c r="D66" s="186"/>
    </row>
    <row r="67" s="136" customFormat="1" ht="17.25" customHeight="1" spans="1:4">
      <c r="A67" s="145">
        <v>2121002</v>
      </c>
      <c r="B67" s="148" t="s">
        <v>1282</v>
      </c>
      <c r="C67" s="185">
        <v>8900</v>
      </c>
      <c r="D67" s="186"/>
    </row>
    <row r="68" s="136" customFormat="1" ht="17.25" customHeight="1" spans="1:4">
      <c r="A68" s="145">
        <v>2121099</v>
      </c>
      <c r="B68" s="148" t="s">
        <v>1293</v>
      </c>
      <c r="C68" s="185"/>
      <c r="D68" s="186"/>
    </row>
    <row r="69" s="136" customFormat="1" ht="17.25" customHeight="1" spans="1:4">
      <c r="A69" s="145">
        <v>21211</v>
      </c>
      <c r="B69" s="148" t="s">
        <v>1294</v>
      </c>
      <c r="C69" s="185">
        <v>612</v>
      </c>
      <c r="D69" s="186"/>
    </row>
    <row r="70" s="136" customFormat="1" ht="17.25" customHeight="1" spans="1:4">
      <c r="A70" s="145">
        <v>21213</v>
      </c>
      <c r="B70" s="148" t="s">
        <v>1295</v>
      </c>
      <c r="C70" s="185">
        <v>5240</v>
      </c>
      <c r="D70" s="186"/>
    </row>
    <row r="71" s="136" customFormat="1" ht="17.25" customHeight="1" spans="1:4">
      <c r="A71" s="145">
        <v>2121301</v>
      </c>
      <c r="B71" s="148" t="s">
        <v>1296</v>
      </c>
      <c r="C71" s="185"/>
      <c r="D71" s="186"/>
    </row>
    <row r="72" s="136" customFormat="1" ht="17.25" customHeight="1" spans="1:4">
      <c r="A72" s="145">
        <v>2121302</v>
      </c>
      <c r="B72" s="148" t="s">
        <v>1297</v>
      </c>
      <c r="C72" s="185">
        <v>1000</v>
      </c>
      <c r="D72" s="186"/>
    </row>
    <row r="73" s="136" customFormat="1" ht="17.25" customHeight="1" spans="1:4">
      <c r="A73" s="145">
        <v>2121303</v>
      </c>
      <c r="B73" s="148" t="s">
        <v>1298</v>
      </c>
      <c r="C73" s="185"/>
      <c r="D73" s="186"/>
    </row>
    <row r="74" s="136" customFormat="1" ht="17.25" customHeight="1" spans="1:4">
      <c r="A74" s="145">
        <v>2121304</v>
      </c>
      <c r="B74" s="148" t="s">
        <v>1299</v>
      </c>
      <c r="C74" s="185"/>
      <c r="D74" s="186"/>
    </row>
    <row r="75" s="136" customFormat="1" ht="17.25" customHeight="1" spans="1:4">
      <c r="A75" s="145">
        <v>2121399</v>
      </c>
      <c r="B75" s="148" t="s">
        <v>1300</v>
      </c>
      <c r="C75" s="185">
        <v>4240</v>
      </c>
      <c r="D75" s="186"/>
    </row>
    <row r="76" s="136" customFormat="1" ht="17.25" customHeight="1" spans="1:4">
      <c r="A76" s="145">
        <v>21214</v>
      </c>
      <c r="B76" s="148" t="s">
        <v>1301</v>
      </c>
      <c r="C76" s="185"/>
      <c r="D76" s="186"/>
    </row>
    <row r="77" s="136" customFormat="1" ht="17.25" customHeight="1" spans="1:4">
      <c r="A77" s="145">
        <v>2121401</v>
      </c>
      <c r="B77" s="148" t="s">
        <v>1302</v>
      </c>
      <c r="C77" s="185"/>
      <c r="D77" s="186"/>
    </row>
    <row r="78" s="136" customFormat="1" ht="17.25" customHeight="1" spans="1:4">
      <c r="A78" s="145">
        <v>2121402</v>
      </c>
      <c r="B78" s="148" t="s">
        <v>1303</v>
      </c>
      <c r="C78" s="185"/>
      <c r="D78" s="186"/>
    </row>
    <row r="79" s="136" customFormat="1" ht="17.25" customHeight="1" spans="1:4">
      <c r="A79" s="145">
        <v>2121499</v>
      </c>
      <c r="B79" s="148" t="s">
        <v>1304</v>
      </c>
      <c r="C79" s="185"/>
      <c r="D79" s="186"/>
    </row>
    <row r="80" s="136" customFormat="1" ht="17.25" customHeight="1" spans="1:4">
      <c r="A80" s="145">
        <v>21215</v>
      </c>
      <c r="B80" s="148" t="s">
        <v>1305</v>
      </c>
      <c r="C80" s="185"/>
      <c r="D80" s="186"/>
    </row>
    <row r="81" s="136" customFormat="1" ht="17.25" customHeight="1" spans="1:4">
      <c r="A81" s="145">
        <v>2121501</v>
      </c>
      <c r="B81" s="148" t="s">
        <v>1281</v>
      </c>
      <c r="C81" s="185"/>
      <c r="D81" s="186"/>
    </row>
    <row r="82" s="136" customFormat="1" ht="17.25" customHeight="1" spans="1:4">
      <c r="A82" s="145">
        <v>2121502</v>
      </c>
      <c r="B82" s="148" t="s">
        <v>1282</v>
      </c>
      <c r="C82" s="185"/>
      <c r="D82" s="186"/>
    </row>
    <row r="83" s="136" customFormat="1" ht="17.25" customHeight="1" spans="1:4">
      <c r="A83" s="145">
        <v>2121599</v>
      </c>
      <c r="B83" s="148" t="s">
        <v>1306</v>
      </c>
      <c r="C83" s="185"/>
      <c r="D83" s="186"/>
    </row>
    <row r="84" s="136" customFormat="1" ht="17.25" customHeight="1" spans="1:4">
      <c r="A84" s="145">
        <v>21216</v>
      </c>
      <c r="B84" s="148" t="s">
        <v>1307</v>
      </c>
      <c r="C84" s="185"/>
      <c r="D84" s="186"/>
    </row>
    <row r="85" s="136" customFormat="1" ht="17.25" customHeight="1" spans="1:4">
      <c r="A85" s="145">
        <v>2121601</v>
      </c>
      <c r="B85" s="148" t="s">
        <v>1281</v>
      </c>
      <c r="C85" s="185"/>
      <c r="D85" s="186"/>
    </row>
    <row r="86" s="136" customFormat="1" ht="17.25" customHeight="1" spans="1:4">
      <c r="A86" s="145">
        <v>2121602</v>
      </c>
      <c r="B86" s="148" t="s">
        <v>1282</v>
      </c>
      <c r="C86" s="185"/>
      <c r="D86" s="186"/>
    </row>
    <row r="87" s="136" customFormat="1" ht="17.25" customHeight="1" spans="1:4">
      <c r="A87" s="145">
        <v>2121699</v>
      </c>
      <c r="B87" s="148" t="s">
        <v>1308</v>
      </c>
      <c r="C87" s="185"/>
      <c r="D87" s="187"/>
    </row>
    <row r="88" s="136" customFormat="1" ht="17.25" customHeight="1" spans="1:4">
      <c r="A88" s="145">
        <v>21217</v>
      </c>
      <c r="B88" s="148" t="s">
        <v>1309</v>
      </c>
      <c r="C88" s="185"/>
      <c r="D88" s="188"/>
    </row>
    <row r="89" s="136" customFormat="1" ht="17.25" customHeight="1" spans="1:4">
      <c r="A89" s="145">
        <v>2121701</v>
      </c>
      <c r="B89" s="148" t="s">
        <v>1296</v>
      </c>
      <c r="C89" s="185"/>
      <c r="D89" s="188"/>
    </row>
    <row r="90" s="136" customFormat="1" ht="17.25" customHeight="1" spans="1:4">
      <c r="A90" s="145">
        <v>2121702</v>
      </c>
      <c r="B90" s="148" t="s">
        <v>1297</v>
      </c>
      <c r="C90" s="185"/>
      <c r="D90" s="188"/>
    </row>
    <row r="91" s="136" customFormat="1" ht="17.25" customHeight="1" spans="1:4">
      <c r="A91" s="145">
        <v>2121703</v>
      </c>
      <c r="B91" s="148" t="s">
        <v>1298</v>
      </c>
      <c r="C91" s="185"/>
      <c r="D91" s="188"/>
    </row>
    <row r="92" s="136" customFormat="1" ht="17.25" customHeight="1" spans="1:4">
      <c r="A92" s="145">
        <v>2121704</v>
      </c>
      <c r="B92" s="148" t="s">
        <v>1299</v>
      </c>
      <c r="C92" s="185"/>
      <c r="D92" s="188"/>
    </row>
    <row r="93" s="136" customFormat="1" ht="17.25" customHeight="1" spans="1:4">
      <c r="A93" s="145">
        <v>2121799</v>
      </c>
      <c r="B93" s="148" t="s">
        <v>1310</v>
      </c>
      <c r="C93" s="185"/>
      <c r="D93" s="188"/>
    </row>
    <row r="94" s="136" customFormat="1" ht="17.25" customHeight="1" spans="1:4">
      <c r="A94" s="145">
        <v>21218</v>
      </c>
      <c r="B94" s="148" t="s">
        <v>1311</v>
      </c>
      <c r="C94" s="185">
        <v>3660</v>
      </c>
      <c r="D94" s="188"/>
    </row>
    <row r="95" s="136" customFormat="1" ht="17.25" customHeight="1" spans="1:4">
      <c r="A95" s="145">
        <v>2121801</v>
      </c>
      <c r="B95" s="148" t="s">
        <v>1302</v>
      </c>
      <c r="C95" s="185"/>
      <c r="D95" s="188"/>
    </row>
    <row r="96" s="136" customFormat="1" ht="17.25" customHeight="1" spans="1:4">
      <c r="A96" s="145">
        <v>2121899</v>
      </c>
      <c r="B96" s="148" t="s">
        <v>1312</v>
      </c>
      <c r="C96" s="185">
        <v>3660</v>
      </c>
      <c r="D96" s="188"/>
    </row>
    <row r="97" s="136" customFormat="1" ht="17.25" customHeight="1" spans="1:4">
      <c r="A97" s="145">
        <v>213</v>
      </c>
      <c r="B97" s="146" t="s">
        <v>649</v>
      </c>
      <c r="C97" s="185">
        <v>360</v>
      </c>
      <c r="D97" s="185">
        <v>360</v>
      </c>
    </row>
    <row r="98" s="136" customFormat="1" ht="17.25" customHeight="1" spans="1:4">
      <c r="A98" s="145">
        <v>21366</v>
      </c>
      <c r="B98" s="148" t="s">
        <v>1313</v>
      </c>
      <c r="C98" s="185">
        <v>360</v>
      </c>
      <c r="D98" s="185">
        <v>360</v>
      </c>
    </row>
    <row r="99" s="136" customFormat="1" ht="17.25" customHeight="1" spans="1:4">
      <c r="A99" s="145">
        <v>2136601</v>
      </c>
      <c r="B99" s="148" t="s">
        <v>1264</v>
      </c>
      <c r="C99" s="185"/>
      <c r="D99" s="188"/>
    </row>
    <row r="100" s="136" customFormat="1" ht="17.25" customHeight="1" spans="1:4">
      <c r="A100" s="145">
        <v>2136602</v>
      </c>
      <c r="B100" s="148" t="s">
        <v>1314</v>
      </c>
      <c r="C100" s="185"/>
      <c r="D100" s="188"/>
    </row>
    <row r="101" s="136" customFormat="1" ht="17.25" customHeight="1" spans="1:4">
      <c r="A101" s="145">
        <v>2136603</v>
      </c>
      <c r="B101" s="148" t="s">
        <v>1315</v>
      </c>
      <c r="C101" s="185"/>
      <c r="D101" s="188"/>
    </row>
    <row r="102" s="136" customFormat="1" ht="17.25" customHeight="1" spans="1:4">
      <c r="A102" s="145">
        <v>2136699</v>
      </c>
      <c r="B102" s="148" t="s">
        <v>1316</v>
      </c>
      <c r="C102" s="185">
        <v>360</v>
      </c>
      <c r="D102" s="185">
        <v>360</v>
      </c>
    </row>
    <row r="103" s="136" customFormat="1" ht="17.25" customHeight="1" spans="1:4">
      <c r="A103" s="145">
        <v>21367</v>
      </c>
      <c r="B103" s="148" t="s">
        <v>1317</v>
      </c>
      <c r="C103" s="185"/>
      <c r="D103" s="188"/>
    </row>
    <row r="104" s="136" customFormat="1" ht="17.25" customHeight="1" spans="1:4">
      <c r="A104" s="145">
        <v>2136701</v>
      </c>
      <c r="B104" s="148" t="s">
        <v>1264</v>
      </c>
      <c r="C104" s="185"/>
      <c r="D104" s="188"/>
    </row>
    <row r="105" s="136" customFormat="1" ht="17.25" customHeight="1" spans="1:4">
      <c r="A105" s="145">
        <v>2136702</v>
      </c>
      <c r="B105" s="148" t="s">
        <v>1314</v>
      </c>
      <c r="C105" s="185"/>
      <c r="D105" s="188"/>
    </row>
    <row r="106" s="136" customFormat="1" ht="17.25" customHeight="1" spans="1:4">
      <c r="A106" s="145">
        <v>2136703</v>
      </c>
      <c r="B106" s="148" t="s">
        <v>1318</v>
      </c>
      <c r="C106" s="185"/>
      <c r="D106" s="189"/>
    </row>
    <row r="107" s="136" customFormat="1" ht="17.25" customHeight="1" spans="1:4">
      <c r="A107" s="145">
        <v>2136799</v>
      </c>
      <c r="B107" s="148" t="s">
        <v>1319</v>
      </c>
      <c r="C107" s="185"/>
      <c r="D107" s="188"/>
    </row>
    <row r="108" s="136" customFormat="1" ht="17.25" customHeight="1" spans="1:4">
      <c r="A108" s="145">
        <v>21369</v>
      </c>
      <c r="B108" s="148" t="s">
        <v>1320</v>
      </c>
      <c r="C108" s="185"/>
      <c r="D108" s="188"/>
    </row>
    <row r="109" s="136" customFormat="1" ht="17.25" customHeight="1" spans="1:4">
      <c r="A109" s="145">
        <v>2136901</v>
      </c>
      <c r="B109" s="148" t="s">
        <v>715</v>
      </c>
      <c r="C109" s="185"/>
      <c r="D109" s="188"/>
    </row>
    <row r="110" s="136" customFormat="1" ht="17.25" customHeight="1" spans="1:4">
      <c r="A110" s="145">
        <v>2136902</v>
      </c>
      <c r="B110" s="148" t="s">
        <v>1321</v>
      </c>
      <c r="C110" s="185"/>
      <c r="D110" s="188"/>
    </row>
    <row r="111" s="136" customFormat="1" ht="17.25" customHeight="1" spans="1:4">
      <c r="A111" s="145">
        <v>2136903</v>
      </c>
      <c r="B111" s="148" t="s">
        <v>1322</v>
      </c>
      <c r="C111" s="185"/>
      <c r="D111" s="188"/>
    </row>
    <row r="112" s="136" customFormat="1" ht="17.25" customHeight="1" spans="1:4">
      <c r="A112" s="145">
        <v>2136999</v>
      </c>
      <c r="B112" s="148" t="s">
        <v>1323</v>
      </c>
      <c r="C112" s="185"/>
      <c r="D112" s="188"/>
    </row>
    <row r="113" s="136" customFormat="1" ht="17.25" customHeight="1" spans="1:4">
      <c r="A113" s="145">
        <v>21370</v>
      </c>
      <c r="B113" s="148" t="s">
        <v>1324</v>
      </c>
      <c r="C113" s="185"/>
      <c r="D113" s="188"/>
    </row>
    <row r="114" s="136" customFormat="1" ht="17.25" customHeight="1" spans="1:4">
      <c r="A114" s="145">
        <v>2137001</v>
      </c>
      <c r="B114" s="148" t="s">
        <v>1264</v>
      </c>
      <c r="C114" s="185"/>
      <c r="D114" s="188"/>
    </row>
    <row r="115" s="136" customFormat="1" ht="17.25" customHeight="1" spans="1:4">
      <c r="A115" s="145">
        <v>2137099</v>
      </c>
      <c r="B115" s="148" t="s">
        <v>1325</v>
      </c>
      <c r="C115" s="185"/>
      <c r="D115" s="188"/>
    </row>
    <row r="116" s="136" customFormat="1" ht="17.25" customHeight="1" spans="1:4">
      <c r="A116" s="145">
        <v>21371</v>
      </c>
      <c r="B116" s="148" t="s">
        <v>1326</v>
      </c>
      <c r="C116" s="185"/>
      <c r="D116" s="188"/>
    </row>
    <row r="117" s="136" customFormat="1" ht="17.25" customHeight="1" spans="1:4">
      <c r="A117" s="145">
        <v>2137101</v>
      </c>
      <c r="B117" s="148" t="s">
        <v>715</v>
      </c>
      <c r="C117" s="185"/>
      <c r="D117" s="188"/>
    </row>
    <row r="118" s="136" customFormat="1" ht="17.25" customHeight="1" spans="1:4">
      <c r="A118" s="145">
        <v>2137102</v>
      </c>
      <c r="B118" s="148" t="s">
        <v>1321</v>
      </c>
      <c r="C118" s="185"/>
      <c r="D118" s="188"/>
    </row>
    <row r="119" s="136" customFormat="1" ht="17.25" customHeight="1" spans="1:4">
      <c r="A119" s="145">
        <v>2137103</v>
      </c>
      <c r="B119" s="148" t="s">
        <v>1322</v>
      </c>
      <c r="C119" s="185"/>
      <c r="D119" s="188"/>
    </row>
    <row r="120" s="136" customFormat="1" ht="17.25" customHeight="1" spans="1:4">
      <c r="A120" s="145">
        <v>2137199</v>
      </c>
      <c r="B120" s="148" t="s">
        <v>1327</v>
      </c>
      <c r="C120" s="185"/>
      <c r="D120" s="188"/>
    </row>
    <row r="121" s="136" customFormat="1" ht="17.25" customHeight="1" spans="1:4">
      <c r="A121" s="145">
        <v>214</v>
      </c>
      <c r="B121" s="146" t="s">
        <v>746</v>
      </c>
      <c r="C121" s="185"/>
      <c r="D121" s="188"/>
    </row>
    <row r="122" s="136" customFormat="1" ht="17.25" customHeight="1" spans="1:4">
      <c r="A122" s="145">
        <v>21460</v>
      </c>
      <c r="B122" s="148" t="s">
        <v>1328</v>
      </c>
      <c r="C122" s="185"/>
      <c r="D122" s="188"/>
    </row>
    <row r="123" s="136" customFormat="1" ht="17.25" customHeight="1" spans="1:4">
      <c r="A123" s="145">
        <v>2146001</v>
      </c>
      <c r="B123" s="148" t="s">
        <v>748</v>
      </c>
      <c r="C123" s="185"/>
      <c r="D123" s="188"/>
    </row>
    <row r="124" s="136" customFormat="1" ht="17.25" customHeight="1" spans="1:4">
      <c r="A124" s="145">
        <v>2146002</v>
      </c>
      <c r="B124" s="148" t="s">
        <v>749</v>
      </c>
      <c r="C124" s="185"/>
      <c r="D124" s="188"/>
    </row>
    <row r="125" s="136" customFormat="1" ht="17.25" customHeight="1" spans="1:4">
      <c r="A125" s="145">
        <v>2146003</v>
      </c>
      <c r="B125" s="148" t="s">
        <v>1329</v>
      </c>
      <c r="C125" s="185"/>
      <c r="D125" s="189"/>
    </row>
    <row r="126" s="136" customFormat="1" ht="17.25" customHeight="1" spans="1:4">
      <c r="A126" s="145">
        <v>2146099</v>
      </c>
      <c r="B126" s="148" t="s">
        <v>1330</v>
      </c>
      <c r="C126" s="185"/>
      <c r="D126" s="188"/>
    </row>
    <row r="127" s="136" customFormat="1" ht="17.25" customHeight="1" spans="1:4">
      <c r="A127" s="145">
        <v>21462</v>
      </c>
      <c r="B127" s="148" t="s">
        <v>1331</v>
      </c>
      <c r="C127" s="185"/>
      <c r="D127" s="188"/>
    </row>
    <row r="128" s="136" customFormat="1" ht="17.25" customHeight="1" spans="1:4">
      <c r="A128" s="145">
        <v>2146201</v>
      </c>
      <c r="B128" s="148" t="s">
        <v>1329</v>
      </c>
      <c r="C128" s="185"/>
      <c r="D128" s="188"/>
    </row>
    <row r="129" s="136" customFormat="1" ht="17.25" customHeight="1" spans="1:4">
      <c r="A129" s="145">
        <v>2146202</v>
      </c>
      <c r="B129" s="148" t="s">
        <v>1332</v>
      </c>
      <c r="C129" s="185"/>
      <c r="D129" s="188"/>
    </row>
    <row r="130" s="136" customFormat="1" ht="17.25" customHeight="1" spans="1:4">
      <c r="A130" s="145">
        <v>2146203</v>
      </c>
      <c r="B130" s="148" t="s">
        <v>1333</v>
      </c>
      <c r="C130" s="185"/>
      <c r="D130" s="188"/>
    </row>
    <row r="131" s="136" customFormat="1" ht="17.25" customHeight="1" spans="1:4">
      <c r="A131" s="145">
        <v>2146299</v>
      </c>
      <c r="B131" s="148" t="s">
        <v>1334</v>
      </c>
      <c r="C131" s="185"/>
      <c r="D131" s="188"/>
    </row>
    <row r="132" s="136" customFormat="1" ht="17.25" customHeight="1" spans="1:4">
      <c r="A132" s="145">
        <v>21463</v>
      </c>
      <c r="B132" s="148" t="s">
        <v>1335</v>
      </c>
      <c r="C132" s="185"/>
      <c r="D132" s="188"/>
    </row>
    <row r="133" s="136" customFormat="1" ht="17.25" customHeight="1" spans="1:4">
      <c r="A133" s="145">
        <v>2146301</v>
      </c>
      <c r="B133" s="148" t="s">
        <v>755</v>
      </c>
      <c r="C133" s="185"/>
      <c r="D133" s="188"/>
    </row>
    <row r="134" s="136" customFormat="1" ht="17.25" customHeight="1" spans="1:4">
      <c r="A134" s="145">
        <v>2146302</v>
      </c>
      <c r="B134" s="148" t="s">
        <v>1336</v>
      </c>
      <c r="C134" s="185"/>
      <c r="D134" s="188"/>
    </row>
    <row r="135" s="136" customFormat="1" ht="17.25" customHeight="1" spans="1:4">
      <c r="A135" s="145">
        <v>2146303</v>
      </c>
      <c r="B135" s="148" t="s">
        <v>1337</v>
      </c>
      <c r="C135" s="185"/>
      <c r="D135" s="188"/>
    </row>
    <row r="136" s="136" customFormat="1" ht="17.25" customHeight="1" spans="1:4">
      <c r="A136" s="145">
        <v>2146399</v>
      </c>
      <c r="B136" s="148" t="s">
        <v>1338</v>
      </c>
      <c r="C136" s="185"/>
      <c r="D136" s="188"/>
    </row>
    <row r="137" s="136" customFormat="1" ht="17.25" customHeight="1" spans="1:4">
      <c r="A137" s="145">
        <v>21464</v>
      </c>
      <c r="B137" s="148" t="s">
        <v>1339</v>
      </c>
      <c r="C137" s="185"/>
      <c r="D137" s="188"/>
    </row>
    <row r="138" s="136" customFormat="1" ht="17.25" customHeight="1" spans="1:4">
      <c r="A138" s="145">
        <v>2146401</v>
      </c>
      <c r="B138" s="148" t="s">
        <v>1340</v>
      </c>
      <c r="C138" s="185"/>
      <c r="D138" s="188"/>
    </row>
    <row r="139" s="136" customFormat="1" ht="17.25" customHeight="1" spans="1:4">
      <c r="A139" s="145">
        <v>2146402</v>
      </c>
      <c r="B139" s="148" t="s">
        <v>1341</v>
      </c>
      <c r="C139" s="185"/>
      <c r="D139" s="188"/>
    </row>
    <row r="140" s="136" customFormat="1" ht="17.25" customHeight="1" spans="1:4">
      <c r="A140" s="145">
        <v>2146403</v>
      </c>
      <c r="B140" s="148" t="s">
        <v>1342</v>
      </c>
      <c r="C140" s="185"/>
      <c r="D140" s="188"/>
    </row>
    <row r="141" s="136" customFormat="1" ht="17.25" customHeight="1" spans="1:4">
      <c r="A141" s="145">
        <v>2146404</v>
      </c>
      <c r="B141" s="148" t="s">
        <v>1343</v>
      </c>
      <c r="C141" s="185"/>
      <c r="D141" s="188"/>
    </row>
    <row r="142" s="136" customFormat="1" ht="17.25" customHeight="1" spans="1:4">
      <c r="A142" s="145">
        <v>2146405</v>
      </c>
      <c r="B142" s="148" t="s">
        <v>1344</v>
      </c>
      <c r="C142" s="185"/>
      <c r="D142" s="188"/>
    </row>
    <row r="143" s="136" customFormat="1" ht="17.25" customHeight="1" spans="1:4">
      <c r="A143" s="145">
        <v>2146406</v>
      </c>
      <c r="B143" s="148" t="s">
        <v>1345</v>
      </c>
      <c r="C143" s="185"/>
      <c r="D143" s="188"/>
    </row>
    <row r="144" s="136" customFormat="1" ht="17.25" customHeight="1" spans="1:4">
      <c r="A144" s="145">
        <v>2146407</v>
      </c>
      <c r="B144" s="148" t="s">
        <v>1346</v>
      </c>
      <c r="C144" s="185"/>
      <c r="D144" s="188"/>
    </row>
    <row r="145" s="136" customFormat="1" ht="17.25" customHeight="1" spans="1:4">
      <c r="A145" s="145">
        <v>2146499</v>
      </c>
      <c r="B145" s="148" t="s">
        <v>1347</v>
      </c>
      <c r="C145" s="185"/>
      <c r="D145" s="188"/>
    </row>
    <row r="146" s="136" customFormat="1" ht="17.25" customHeight="1" spans="1:4">
      <c r="A146" s="145">
        <v>21468</v>
      </c>
      <c r="B146" s="148" t="s">
        <v>1348</v>
      </c>
      <c r="C146" s="185"/>
      <c r="D146" s="188"/>
    </row>
    <row r="147" s="136" customFormat="1" ht="17.25" customHeight="1" spans="1:4">
      <c r="A147" s="145">
        <v>2146801</v>
      </c>
      <c r="B147" s="148" t="s">
        <v>1349</v>
      </c>
      <c r="C147" s="185"/>
      <c r="D147" s="188"/>
    </row>
    <row r="148" s="136" customFormat="1" ht="17.25" customHeight="1" spans="1:4">
      <c r="A148" s="145">
        <v>2146802</v>
      </c>
      <c r="B148" s="148" t="s">
        <v>1350</v>
      </c>
      <c r="C148" s="185"/>
      <c r="D148" s="188"/>
    </row>
    <row r="149" s="136" customFormat="1" ht="17.25" customHeight="1" spans="1:4">
      <c r="A149" s="145">
        <v>2146803</v>
      </c>
      <c r="B149" s="148" t="s">
        <v>1351</v>
      </c>
      <c r="C149" s="185"/>
      <c r="D149" s="188"/>
    </row>
    <row r="150" s="136" customFormat="1" ht="17.25" customHeight="1" spans="1:4">
      <c r="A150" s="145">
        <v>2146804</v>
      </c>
      <c r="B150" s="148" t="s">
        <v>1352</v>
      </c>
      <c r="C150" s="185"/>
      <c r="D150" s="188"/>
    </row>
    <row r="151" s="136" customFormat="1" ht="17.25" customHeight="1" spans="1:4">
      <c r="A151" s="145">
        <v>2146805</v>
      </c>
      <c r="B151" s="148" t="s">
        <v>1353</v>
      </c>
      <c r="C151" s="185"/>
      <c r="D151" s="188"/>
    </row>
    <row r="152" s="136" customFormat="1" ht="17.25" customHeight="1" spans="1:4">
      <c r="A152" s="145">
        <v>2146899</v>
      </c>
      <c r="B152" s="148" t="s">
        <v>1354</v>
      </c>
      <c r="C152" s="185"/>
      <c r="D152" s="188"/>
    </row>
    <row r="153" s="136" customFormat="1" ht="17.25" customHeight="1" spans="1:4">
      <c r="A153" s="145">
        <v>21469</v>
      </c>
      <c r="B153" s="148" t="s">
        <v>1355</v>
      </c>
      <c r="C153" s="185"/>
      <c r="D153" s="188"/>
    </row>
    <row r="154" s="136" customFormat="1" ht="17.25" customHeight="1" spans="1:4">
      <c r="A154" s="145">
        <v>2146901</v>
      </c>
      <c r="B154" s="148" t="s">
        <v>1356</v>
      </c>
      <c r="C154" s="185"/>
      <c r="D154" s="188"/>
    </row>
    <row r="155" s="136" customFormat="1" ht="17.25" customHeight="1" spans="1:4">
      <c r="A155" s="145">
        <v>2146902</v>
      </c>
      <c r="B155" s="148" t="s">
        <v>776</v>
      </c>
      <c r="C155" s="185"/>
      <c r="D155" s="188"/>
    </row>
    <row r="156" s="136" customFormat="1" ht="17.25" customHeight="1" spans="1:4">
      <c r="A156" s="145">
        <v>2146903</v>
      </c>
      <c r="B156" s="148" t="s">
        <v>1357</v>
      </c>
      <c r="C156" s="185"/>
      <c r="D156" s="188"/>
    </row>
    <row r="157" s="136" customFormat="1" ht="17.25" customHeight="1" spans="1:4">
      <c r="A157" s="145">
        <v>2146904</v>
      </c>
      <c r="B157" s="148" t="s">
        <v>1358</v>
      </c>
      <c r="C157" s="185"/>
      <c r="D157" s="188"/>
    </row>
    <row r="158" s="136" customFormat="1" ht="17.25" customHeight="1" spans="1:4">
      <c r="A158" s="145">
        <v>2146906</v>
      </c>
      <c r="B158" s="148" t="s">
        <v>1359</v>
      </c>
      <c r="C158" s="185"/>
      <c r="D158" s="188"/>
    </row>
    <row r="159" s="136" customFormat="1" ht="17.25" customHeight="1" spans="1:4">
      <c r="A159" s="145">
        <v>2146907</v>
      </c>
      <c r="B159" s="148" t="s">
        <v>1360</v>
      </c>
      <c r="C159" s="185"/>
      <c r="D159" s="188"/>
    </row>
    <row r="160" s="136" customFormat="1" ht="17.25" customHeight="1" spans="1:4">
      <c r="A160" s="145">
        <v>2146908</v>
      </c>
      <c r="B160" s="148" t="s">
        <v>1361</v>
      </c>
      <c r="C160" s="185"/>
      <c r="D160" s="188"/>
    </row>
    <row r="161" s="136" customFormat="1" ht="17.25" customHeight="1" spans="1:4">
      <c r="A161" s="145">
        <v>2146999</v>
      </c>
      <c r="B161" s="148" t="s">
        <v>1362</v>
      </c>
      <c r="C161" s="185"/>
      <c r="D161" s="188"/>
    </row>
    <row r="162" s="136" customFormat="1" ht="17.25" customHeight="1" spans="1:4">
      <c r="A162" s="145">
        <v>21470</v>
      </c>
      <c r="B162" s="148" t="s">
        <v>1363</v>
      </c>
      <c r="C162" s="185"/>
      <c r="D162" s="188"/>
    </row>
    <row r="163" s="136" customFormat="1" ht="17.25" customHeight="1" spans="1:4">
      <c r="A163" s="145">
        <v>2147001</v>
      </c>
      <c r="B163" s="148" t="s">
        <v>748</v>
      </c>
      <c r="C163" s="185"/>
      <c r="D163" s="188"/>
    </row>
    <row r="164" s="136" customFormat="1" ht="17.25" customHeight="1" spans="1:4">
      <c r="A164" s="145">
        <v>2147099</v>
      </c>
      <c r="B164" s="148" t="s">
        <v>1364</v>
      </c>
      <c r="C164" s="185"/>
      <c r="D164" s="188"/>
    </row>
    <row r="165" s="136" customFormat="1" ht="17.25" customHeight="1" spans="1:4">
      <c r="A165" s="145">
        <v>21471</v>
      </c>
      <c r="B165" s="148" t="s">
        <v>1365</v>
      </c>
      <c r="C165" s="185"/>
      <c r="D165" s="188"/>
    </row>
    <row r="166" s="136" customFormat="1" ht="17.25" customHeight="1" spans="1:4">
      <c r="A166" s="145">
        <v>2147101</v>
      </c>
      <c r="B166" s="148" t="s">
        <v>748</v>
      </c>
      <c r="C166" s="185"/>
      <c r="D166" s="188"/>
    </row>
    <row r="167" s="136" customFormat="1" ht="17.25" customHeight="1" spans="1:4">
      <c r="A167" s="145">
        <v>2147199</v>
      </c>
      <c r="B167" s="148" t="s">
        <v>1366</v>
      </c>
      <c r="C167" s="185"/>
      <c r="D167" s="188"/>
    </row>
    <row r="168" s="136" customFormat="1" ht="17.25" customHeight="1" spans="1:4">
      <c r="A168" s="145">
        <v>21472</v>
      </c>
      <c r="B168" s="148" t="s">
        <v>1367</v>
      </c>
      <c r="C168" s="185"/>
      <c r="D168" s="188"/>
    </row>
    <row r="169" s="136" customFormat="1" ht="17.25" customHeight="1" spans="1:4">
      <c r="A169" s="145">
        <v>21473</v>
      </c>
      <c r="B169" s="148" t="s">
        <v>1368</v>
      </c>
      <c r="C169" s="185"/>
      <c r="D169" s="188"/>
    </row>
    <row r="170" s="136" customFormat="1" ht="17.25" customHeight="1" spans="1:4">
      <c r="A170" s="145">
        <v>2147301</v>
      </c>
      <c r="B170" s="148" t="s">
        <v>755</v>
      </c>
      <c r="C170" s="185"/>
      <c r="D170" s="188"/>
    </row>
    <row r="171" s="136" customFormat="1" ht="17.25" customHeight="1" spans="1:4">
      <c r="A171" s="145">
        <v>2147303</v>
      </c>
      <c r="B171" s="148" t="s">
        <v>1337</v>
      </c>
      <c r="C171" s="185"/>
      <c r="D171" s="188"/>
    </row>
    <row r="172" s="136" customFormat="1" ht="17.25" customHeight="1" spans="1:4">
      <c r="A172" s="145">
        <v>2147399</v>
      </c>
      <c r="B172" s="148" t="s">
        <v>1369</v>
      </c>
      <c r="C172" s="185"/>
      <c r="D172" s="188"/>
    </row>
    <row r="173" s="136" customFormat="1" ht="17.25" customHeight="1" spans="1:4">
      <c r="A173" s="145">
        <v>215</v>
      </c>
      <c r="B173" s="146" t="s">
        <v>797</v>
      </c>
      <c r="C173" s="185"/>
      <c r="D173" s="188"/>
    </row>
    <row r="174" s="136" customFormat="1" ht="17.25" customHeight="1" spans="1:4">
      <c r="A174" s="145">
        <v>21562</v>
      </c>
      <c r="B174" s="148" t="s">
        <v>1370</v>
      </c>
      <c r="C174" s="185"/>
      <c r="D174" s="188"/>
    </row>
    <row r="175" s="136" customFormat="1" ht="17.25" customHeight="1" spans="1:4">
      <c r="A175" s="145">
        <v>2156201</v>
      </c>
      <c r="B175" s="148" t="s">
        <v>1371</v>
      </c>
      <c r="C175" s="185"/>
      <c r="D175" s="188"/>
    </row>
    <row r="176" s="136" customFormat="1" ht="17.25" customHeight="1" spans="1:4">
      <c r="A176" s="145">
        <v>2156202</v>
      </c>
      <c r="B176" s="148" t="s">
        <v>1372</v>
      </c>
      <c r="C176" s="185"/>
      <c r="D176" s="188"/>
    </row>
    <row r="177" s="136" customFormat="1" ht="17.25" customHeight="1" spans="1:4">
      <c r="A177" s="145">
        <v>2156299</v>
      </c>
      <c r="B177" s="148" t="s">
        <v>1373</v>
      </c>
      <c r="C177" s="185"/>
      <c r="D177" s="188"/>
    </row>
    <row r="178" s="136" customFormat="1" ht="17.25" customHeight="1" spans="1:4">
      <c r="A178" s="145">
        <v>217</v>
      </c>
      <c r="B178" s="146" t="s">
        <v>857</v>
      </c>
      <c r="C178" s="185"/>
      <c r="D178" s="188"/>
    </row>
    <row r="179" s="136" customFormat="1" ht="17.25" customHeight="1" spans="1:4">
      <c r="A179" s="145">
        <v>2170402</v>
      </c>
      <c r="B179" s="148" t="s">
        <v>1374</v>
      </c>
      <c r="C179" s="185"/>
      <c r="D179" s="188"/>
    </row>
    <row r="180" s="136" customFormat="1" ht="17.25" customHeight="1" spans="1:4">
      <c r="A180" s="145">
        <v>2170403</v>
      </c>
      <c r="B180" s="148" t="s">
        <v>1375</v>
      </c>
      <c r="C180" s="185"/>
      <c r="D180" s="188"/>
    </row>
    <row r="181" s="136" customFormat="1" ht="17.25" customHeight="1" spans="1:4">
      <c r="A181" s="145">
        <v>229</v>
      </c>
      <c r="B181" s="146" t="s">
        <v>1020</v>
      </c>
      <c r="C181" s="185">
        <v>84</v>
      </c>
      <c r="D181" s="185">
        <v>84</v>
      </c>
    </row>
    <row r="182" s="136" customFormat="1" ht="17.25" customHeight="1" spans="1:4">
      <c r="A182" s="145">
        <v>22904</v>
      </c>
      <c r="B182" s="148" t="s">
        <v>1376</v>
      </c>
      <c r="C182" s="185"/>
      <c r="D182" s="188"/>
    </row>
    <row r="183" s="136" customFormat="1" ht="17.25" customHeight="1" spans="1:4">
      <c r="A183" s="145">
        <v>2290401</v>
      </c>
      <c r="B183" s="148" t="s">
        <v>1377</v>
      </c>
      <c r="C183" s="185"/>
      <c r="D183" s="188"/>
    </row>
    <row r="184" s="136" customFormat="1" ht="17.25" customHeight="1" spans="1:4">
      <c r="A184" s="145">
        <v>2290402</v>
      </c>
      <c r="B184" s="148" t="s">
        <v>1378</v>
      </c>
      <c r="C184" s="185"/>
      <c r="D184" s="188"/>
    </row>
    <row r="185" s="136" customFormat="1" ht="17.25" customHeight="1" spans="1:4">
      <c r="A185" s="145">
        <v>2290403</v>
      </c>
      <c r="B185" s="148" t="s">
        <v>1379</v>
      </c>
      <c r="C185" s="185"/>
      <c r="D185" s="188"/>
    </row>
    <row r="186" s="136" customFormat="1" ht="17.25" customHeight="1" spans="1:4">
      <c r="A186" s="145">
        <v>22908</v>
      </c>
      <c r="B186" s="148" t="s">
        <v>1380</v>
      </c>
      <c r="C186" s="185"/>
      <c r="D186" s="188"/>
    </row>
    <row r="187" s="136" customFormat="1" ht="17.25" customHeight="1" spans="1:4">
      <c r="A187" s="145">
        <v>2290802</v>
      </c>
      <c r="B187" s="148" t="s">
        <v>1381</v>
      </c>
      <c r="C187" s="185"/>
      <c r="D187" s="188"/>
    </row>
    <row r="188" s="136" customFormat="1" ht="17.25" customHeight="1" spans="1:4">
      <c r="A188" s="145">
        <v>2290803</v>
      </c>
      <c r="B188" s="148" t="s">
        <v>1382</v>
      </c>
      <c r="C188" s="185"/>
      <c r="D188" s="188"/>
    </row>
    <row r="189" s="136" customFormat="1" ht="17.25" customHeight="1" spans="1:4">
      <c r="A189" s="145">
        <v>2290804</v>
      </c>
      <c r="B189" s="148" t="s">
        <v>1383</v>
      </c>
      <c r="C189" s="185"/>
      <c r="D189" s="188"/>
    </row>
    <row r="190" s="136" customFormat="1" ht="17.25" customHeight="1" spans="1:4">
      <c r="A190" s="145">
        <v>2290805</v>
      </c>
      <c r="B190" s="148" t="s">
        <v>1384</v>
      </c>
      <c r="C190" s="185"/>
      <c r="D190" s="188"/>
    </row>
    <row r="191" s="136" customFormat="1" ht="17.25" customHeight="1" spans="1:4">
      <c r="A191" s="145">
        <v>2290806</v>
      </c>
      <c r="B191" s="148" t="s">
        <v>1385</v>
      </c>
      <c r="C191" s="185"/>
      <c r="D191" s="188"/>
    </row>
    <row r="192" s="136" customFormat="1" ht="17.25" customHeight="1" spans="1:4">
      <c r="A192" s="145">
        <v>2290807</v>
      </c>
      <c r="B192" s="148" t="s">
        <v>1386</v>
      </c>
      <c r="C192" s="185"/>
      <c r="D192" s="188"/>
    </row>
    <row r="193" s="136" customFormat="1" ht="17.25" customHeight="1" spans="1:4">
      <c r="A193" s="145">
        <v>2290808</v>
      </c>
      <c r="B193" s="148" t="s">
        <v>1387</v>
      </c>
      <c r="C193" s="185"/>
      <c r="D193" s="188"/>
    </row>
    <row r="194" s="136" customFormat="1" ht="17.25" customHeight="1" spans="1:4">
      <c r="A194" s="145">
        <v>2290899</v>
      </c>
      <c r="B194" s="148" t="s">
        <v>1388</v>
      </c>
      <c r="C194" s="185"/>
      <c r="D194" s="188"/>
    </row>
    <row r="195" s="136" customFormat="1" ht="17.25" customHeight="1" spans="1:4">
      <c r="A195" s="145">
        <v>22960</v>
      </c>
      <c r="B195" s="148" t="s">
        <v>1389</v>
      </c>
      <c r="C195" s="185">
        <v>84</v>
      </c>
      <c r="D195" s="185">
        <v>84</v>
      </c>
    </row>
    <row r="196" s="136" customFormat="1" ht="17.25" customHeight="1" spans="1:4">
      <c r="A196" s="145">
        <v>2296001</v>
      </c>
      <c r="B196" s="148" t="s">
        <v>1390</v>
      </c>
      <c r="C196" s="185"/>
      <c r="D196" s="188"/>
    </row>
    <row r="197" s="136" customFormat="1" ht="17.25" customHeight="1" spans="1:4">
      <c r="A197" s="145">
        <v>2296002</v>
      </c>
      <c r="B197" s="148" t="s">
        <v>1391</v>
      </c>
      <c r="C197" s="185"/>
      <c r="D197" s="188"/>
    </row>
    <row r="198" s="136" customFormat="1" ht="17.25" customHeight="1" spans="1:4">
      <c r="A198" s="145">
        <v>2296003</v>
      </c>
      <c r="B198" s="148" t="s">
        <v>1392</v>
      </c>
      <c r="C198" s="185"/>
      <c r="D198" s="188"/>
    </row>
    <row r="199" s="136" customFormat="1" ht="17.25" customHeight="1" spans="1:4">
      <c r="A199" s="145">
        <v>2296004</v>
      </c>
      <c r="B199" s="148" t="s">
        <v>1393</v>
      </c>
      <c r="C199" s="185"/>
      <c r="D199" s="188"/>
    </row>
    <row r="200" s="136" customFormat="1" ht="17.25" customHeight="1" spans="1:4">
      <c r="A200" s="145">
        <v>2296005</v>
      </c>
      <c r="B200" s="148" t="s">
        <v>1394</v>
      </c>
      <c r="C200" s="185"/>
      <c r="D200" s="188"/>
    </row>
    <row r="201" s="136" customFormat="1" ht="17.25" customHeight="1" spans="1:4">
      <c r="A201" s="145">
        <v>2296006</v>
      </c>
      <c r="B201" s="148" t="s">
        <v>1395</v>
      </c>
      <c r="C201" s="185">
        <v>46</v>
      </c>
      <c r="D201" s="185">
        <v>46</v>
      </c>
    </row>
    <row r="202" s="136" customFormat="1" ht="17.25" customHeight="1" spans="1:4">
      <c r="A202" s="145">
        <v>2296010</v>
      </c>
      <c r="B202" s="148" t="s">
        <v>1396</v>
      </c>
      <c r="C202" s="185"/>
      <c r="D202" s="185"/>
    </row>
    <row r="203" s="136" customFormat="1" ht="17.25" customHeight="1" spans="1:4">
      <c r="A203" s="145">
        <v>2296011</v>
      </c>
      <c r="B203" s="148" t="s">
        <v>1397</v>
      </c>
      <c r="C203" s="185"/>
      <c r="D203" s="185"/>
    </row>
    <row r="204" s="136" customFormat="1" ht="17.25" customHeight="1" spans="1:4">
      <c r="A204" s="145">
        <v>2296012</v>
      </c>
      <c r="B204" s="148" t="s">
        <v>1398</v>
      </c>
      <c r="C204" s="185"/>
      <c r="D204" s="185"/>
    </row>
    <row r="205" s="136" customFormat="1" ht="17.25" customHeight="1" spans="1:4">
      <c r="A205" s="145">
        <v>2296013</v>
      </c>
      <c r="B205" s="148" t="s">
        <v>1399</v>
      </c>
      <c r="C205" s="185">
        <v>38</v>
      </c>
      <c r="D205" s="185">
        <v>38</v>
      </c>
    </row>
    <row r="206" s="136" customFormat="1" ht="17.25" customHeight="1" spans="1:4">
      <c r="A206" s="145">
        <v>2296099</v>
      </c>
      <c r="B206" s="148" t="s">
        <v>1400</v>
      </c>
      <c r="C206" s="185"/>
      <c r="D206" s="188"/>
    </row>
    <row r="207" s="136" customFormat="1" ht="17.25" customHeight="1" spans="1:4">
      <c r="A207" s="145">
        <v>232</v>
      </c>
      <c r="B207" s="146" t="s">
        <v>1022</v>
      </c>
      <c r="C207" s="185">
        <v>26379</v>
      </c>
      <c r="D207" s="188"/>
    </row>
    <row r="208" s="136" customFormat="1" ht="17.25" customHeight="1" spans="1:4">
      <c r="A208" s="145">
        <v>23204</v>
      </c>
      <c r="B208" s="148" t="s">
        <v>1401</v>
      </c>
      <c r="C208" s="185">
        <v>26379</v>
      </c>
      <c r="D208" s="188"/>
    </row>
    <row r="209" s="136" customFormat="1" ht="17.25" customHeight="1" spans="1:4">
      <c r="A209" s="145">
        <v>2320401</v>
      </c>
      <c r="B209" s="148" t="s">
        <v>1402</v>
      </c>
      <c r="C209" s="185"/>
      <c r="D209" s="188"/>
    </row>
    <row r="210" s="136" customFormat="1" ht="17.25" customHeight="1" spans="1:4">
      <c r="A210" s="145">
        <v>2320402</v>
      </c>
      <c r="B210" s="148" t="s">
        <v>1403</v>
      </c>
      <c r="C210" s="185"/>
      <c r="D210" s="188"/>
    </row>
    <row r="211" s="136" customFormat="1" ht="17.25" customHeight="1" spans="1:4">
      <c r="A211" s="145">
        <v>2320405</v>
      </c>
      <c r="B211" s="148" t="s">
        <v>1404</v>
      </c>
      <c r="C211" s="185"/>
      <c r="D211" s="188"/>
    </row>
    <row r="212" s="136" customFormat="1" ht="17.25" customHeight="1" spans="1:4">
      <c r="A212" s="145">
        <v>2320411</v>
      </c>
      <c r="B212" s="148" t="s">
        <v>1405</v>
      </c>
      <c r="C212" s="185">
        <v>19220</v>
      </c>
      <c r="D212" s="188"/>
    </row>
    <row r="213" s="136" customFormat="1" ht="17.25" customHeight="1" spans="1:4">
      <c r="A213" s="145">
        <v>2320412</v>
      </c>
      <c r="B213" s="148" t="s">
        <v>1406</v>
      </c>
      <c r="C213" s="185"/>
      <c r="D213" s="188"/>
    </row>
    <row r="214" s="136" customFormat="1" ht="17.25" customHeight="1" spans="1:4">
      <c r="A214" s="145">
        <v>2320413</v>
      </c>
      <c r="B214" s="148" t="s">
        <v>1407</v>
      </c>
      <c r="C214" s="185"/>
      <c r="D214" s="188"/>
    </row>
    <row r="215" s="136" customFormat="1" ht="17.25" customHeight="1" spans="1:4">
      <c r="A215" s="145">
        <v>2320414</v>
      </c>
      <c r="B215" s="148" t="s">
        <v>1408</v>
      </c>
      <c r="C215" s="185"/>
      <c r="D215" s="188"/>
    </row>
    <row r="216" s="136" customFormat="1" ht="17.25" customHeight="1" spans="1:4">
      <c r="A216" s="145">
        <v>2320416</v>
      </c>
      <c r="B216" s="148" t="s">
        <v>1409</v>
      </c>
      <c r="C216" s="185"/>
      <c r="D216" s="188"/>
    </row>
    <row r="217" s="136" customFormat="1" ht="17.25" customHeight="1" spans="1:4">
      <c r="A217" s="145">
        <v>2320417</v>
      </c>
      <c r="B217" s="148" t="s">
        <v>1410</v>
      </c>
      <c r="C217" s="185"/>
      <c r="D217" s="188"/>
    </row>
    <row r="218" s="136" customFormat="1" ht="17.25" customHeight="1" spans="1:4">
      <c r="A218" s="145">
        <v>2320418</v>
      </c>
      <c r="B218" s="148" t="s">
        <v>1411</v>
      </c>
      <c r="C218" s="185"/>
      <c r="D218" s="188"/>
    </row>
    <row r="219" s="136" customFormat="1" ht="17.25" customHeight="1" spans="1:4">
      <c r="A219" s="145">
        <v>2320419</v>
      </c>
      <c r="B219" s="148" t="s">
        <v>1412</v>
      </c>
      <c r="C219" s="185"/>
      <c r="D219" s="188"/>
    </row>
    <row r="220" s="136" customFormat="1" ht="17.25" customHeight="1" spans="1:4">
      <c r="A220" s="145">
        <v>2320420</v>
      </c>
      <c r="B220" s="148" t="s">
        <v>1413</v>
      </c>
      <c r="C220" s="185">
        <v>5500</v>
      </c>
      <c r="D220" s="188"/>
    </row>
    <row r="221" s="136" customFormat="1" ht="17.25" customHeight="1" spans="1:4">
      <c r="A221" s="145">
        <v>2320431</v>
      </c>
      <c r="B221" s="148" t="s">
        <v>1414</v>
      </c>
      <c r="C221" s="185">
        <v>1659</v>
      </c>
      <c r="D221" s="188"/>
    </row>
    <row r="222" s="136" customFormat="1" ht="17.25" customHeight="1" spans="1:4">
      <c r="A222" s="145">
        <v>2320432</v>
      </c>
      <c r="B222" s="148" t="s">
        <v>1415</v>
      </c>
      <c r="C222" s="185"/>
      <c r="D222" s="188"/>
    </row>
    <row r="223" s="136" customFormat="1" ht="17.25" customHeight="1" spans="1:4">
      <c r="A223" s="145">
        <v>2320433</v>
      </c>
      <c r="B223" s="148" t="s">
        <v>1416</v>
      </c>
      <c r="C223" s="185"/>
      <c r="D223" s="188"/>
    </row>
    <row r="224" s="136" customFormat="1" ht="17.25" customHeight="1" spans="1:4">
      <c r="A224" s="145">
        <v>2320498</v>
      </c>
      <c r="B224" s="148" t="s">
        <v>1417</v>
      </c>
      <c r="C224" s="185"/>
      <c r="D224" s="188"/>
    </row>
    <row r="225" s="136" customFormat="1" ht="17.25" customHeight="1" spans="1:4">
      <c r="A225" s="145">
        <v>2320499</v>
      </c>
      <c r="B225" s="148" t="s">
        <v>1418</v>
      </c>
      <c r="C225" s="185"/>
      <c r="D225" s="188"/>
    </row>
    <row r="226" s="136" customFormat="1" ht="17.25" customHeight="1" spans="1:4">
      <c r="A226" s="145">
        <v>233</v>
      </c>
      <c r="B226" s="146" t="s">
        <v>1028</v>
      </c>
      <c r="C226" s="185"/>
      <c r="D226" s="188"/>
    </row>
    <row r="227" s="136" customFormat="1" ht="17.25" customHeight="1" spans="1:4">
      <c r="A227" s="145">
        <v>23304</v>
      </c>
      <c r="B227" s="148" t="s">
        <v>1419</v>
      </c>
      <c r="C227" s="185"/>
      <c r="D227" s="188"/>
    </row>
    <row r="228" s="136" customFormat="1" ht="17.25" customHeight="1" spans="1:4">
      <c r="A228" s="145">
        <v>2330401</v>
      </c>
      <c r="B228" s="148" t="s">
        <v>1420</v>
      </c>
      <c r="C228" s="185"/>
      <c r="D228" s="188"/>
    </row>
    <row r="229" s="136" customFormat="1" ht="17.25" customHeight="1" spans="1:4">
      <c r="A229" s="145">
        <v>2330402</v>
      </c>
      <c r="B229" s="148" t="s">
        <v>1421</v>
      </c>
      <c r="C229" s="185"/>
      <c r="D229" s="188"/>
    </row>
    <row r="230" s="136" customFormat="1" ht="17.25" customHeight="1" spans="1:4">
      <c r="A230" s="145">
        <v>2330405</v>
      </c>
      <c r="B230" s="148" t="s">
        <v>1422</v>
      </c>
      <c r="C230" s="185"/>
      <c r="D230" s="188"/>
    </row>
    <row r="231" s="136" customFormat="1" ht="17.25" customHeight="1" spans="1:4">
      <c r="A231" s="145">
        <v>2330411</v>
      </c>
      <c r="B231" s="148" t="s">
        <v>1423</v>
      </c>
      <c r="C231" s="185"/>
      <c r="D231" s="188"/>
    </row>
    <row r="232" s="136" customFormat="1" ht="17.25" customHeight="1" spans="1:4">
      <c r="A232" s="145">
        <v>2330412</v>
      </c>
      <c r="B232" s="148" t="s">
        <v>1424</v>
      </c>
      <c r="C232" s="185"/>
      <c r="D232" s="188"/>
    </row>
    <row r="233" s="136" customFormat="1" ht="17.25" customHeight="1" spans="1:4">
      <c r="A233" s="145">
        <v>2330413</v>
      </c>
      <c r="B233" s="148" t="s">
        <v>1425</v>
      </c>
      <c r="C233" s="185"/>
      <c r="D233" s="188"/>
    </row>
    <row r="234" s="136" customFormat="1" ht="17.25" customHeight="1" spans="1:4">
      <c r="A234" s="145">
        <v>2330414</v>
      </c>
      <c r="B234" s="148" t="s">
        <v>1426</v>
      </c>
      <c r="C234" s="185"/>
      <c r="D234" s="188"/>
    </row>
    <row r="235" s="136" customFormat="1" ht="17.25" customHeight="1" spans="1:4">
      <c r="A235" s="145">
        <v>2330416</v>
      </c>
      <c r="B235" s="148" t="s">
        <v>1427</v>
      </c>
      <c r="C235" s="185"/>
      <c r="D235" s="188"/>
    </row>
    <row r="236" s="136" customFormat="1" ht="17.25" customHeight="1" spans="1:4">
      <c r="A236" s="145">
        <v>2330417</v>
      </c>
      <c r="B236" s="148" t="s">
        <v>1428</v>
      </c>
      <c r="C236" s="185"/>
      <c r="D236" s="188"/>
    </row>
    <row r="237" s="136" customFormat="1" ht="17.25" customHeight="1" spans="1:4">
      <c r="A237" s="145">
        <v>2330418</v>
      </c>
      <c r="B237" s="148" t="s">
        <v>1429</v>
      </c>
      <c r="C237" s="185"/>
      <c r="D237" s="188"/>
    </row>
    <row r="238" s="136" customFormat="1" ht="17.25" customHeight="1" spans="1:4">
      <c r="A238" s="145">
        <v>2330419</v>
      </c>
      <c r="B238" s="148" t="s">
        <v>1430</v>
      </c>
      <c r="C238" s="185"/>
      <c r="D238" s="188"/>
    </row>
    <row r="239" s="136" customFormat="1" ht="17.25" customHeight="1" spans="1:4">
      <c r="A239" s="145">
        <v>2330420</v>
      </c>
      <c r="B239" s="148" t="s">
        <v>1431</v>
      </c>
      <c r="C239" s="185"/>
      <c r="D239" s="188"/>
    </row>
    <row r="240" s="136" customFormat="1" ht="17.25" customHeight="1" spans="1:4">
      <c r="A240" s="145">
        <v>2330431</v>
      </c>
      <c r="B240" s="148" t="s">
        <v>1432</v>
      </c>
      <c r="C240" s="185"/>
      <c r="D240" s="188"/>
    </row>
    <row r="241" s="136" customFormat="1" ht="17.25" customHeight="1" spans="1:4">
      <c r="A241" s="145">
        <v>2330432</v>
      </c>
      <c r="B241" s="148" t="s">
        <v>1433</v>
      </c>
      <c r="C241" s="185"/>
      <c r="D241" s="188"/>
    </row>
    <row r="242" s="136" customFormat="1" ht="17.25" customHeight="1" spans="1:4">
      <c r="A242" s="145">
        <v>2330433</v>
      </c>
      <c r="B242" s="148" t="s">
        <v>1434</v>
      </c>
      <c r="C242" s="185"/>
      <c r="D242" s="188"/>
    </row>
    <row r="243" s="136" customFormat="1" ht="17.25" customHeight="1" spans="1:4">
      <c r="A243" s="145">
        <v>2330498</v>
      </c>
      <c r="B243" s="148" t="s">
        <v>1435</v>
      </c>
      <c r="C243" s="185"/>
      <c r="D243" s="188"/>
    </row>
    <row r="244" s="136" customFormat="1" ht="17.25" customHeight="1" spans="1:4">
      <c r="A244" s="145">
        <v>2330499</v>
      </c>
      <c r="B244" s="148" t="s">
        <v>1436</v>
      </c>
      <c r="C244" s="185"/>
      <c r="D244" s="188"/>
    </row>
    <row r="245" s="136" customFormat="1" ht="19.5" customHeight="1" spans="1:4">
      <c r="A245" s="190"/>
      <c r="B245" s="153" t="s">
        <v>1437</v>
      </c>
      <c r="C245" s="191">
        <f>C5+C13+C28+C40+C51+C97+C121+C173+C178+C181+C207+C226</f>
        <v>399406</v>
      </c>
      <c r="D245" s="191">
        <f>D5+D13+D28+D40+D51+D97+D121+D173+D178+D181+D207+D226</f>
        <v>1888</v>
      </c>
    </row>
    <row r="246" s="136" customFormat="1" ht="19.5" customHeight="1" spans="1:4">
      <c r="A246" s="190"/>
      <c r="B246" s="145" t="s">
        <v>1438</v>
      </c>
      <c r="C246" s="188">
        <v>59000</v>
      </c>
      <c r="D246" s="188"/>
    </row>
    <row r="247" s="137" customFormat="1" ht="19.5" customHeight="1" spans="1:4">
      <c r="A247" s="192"/>
      <c r="B247" s="145" t="s">
        <v>1439</v>
      </c>
      <c r="C247" s="193"/>
      <c r="D247" s="194"/>
    </row>
    <row r="248" s="137" customFormat="1" ht="19.5" customHeight="1" spans="1:4">
      <c r="A248" s="192"/>
      <c r="B248" s="145" t="s">
        <v>1440</v>
      </c>
      <c r="C248" s="188">
        <v>35074</v>
      </c>
      <c r="D248" s="194"/>
    </row>
    <row r="249" s="136" customFormat="1" ht="17.25" customHeight="1" spans="1:4">
      <c r="A249" s="190"/>
      <c r="B249" s="160" t="s">
        <v>1441</v>
      </c>
      <c r="C249" s="189">
        <f>C245+C246+C247+C248</f>
        <v>493480</v>
      </c>
      <c r="D249" s="189">
        <f>D245+D246+D247+D248</f>
        <v>1888</v>
      </c>
    </row>
    <row r="250" ht="17.25" customHeight="1"/>
    <row r="251" ht="17.25" customHeight="1"/>
    <row r="252" ht="17.25" customHeight="1"/>
    <row r="253" ht="17.25" customHeight="1"/>
    <row r="254" ht="17.25" customHeight="1"/>
    <row r="255" ht="17.25" customHeight="1"/>
  </sheetData>
  <autoFilter ref="A4:D249">
    <extLst/>
  </autoFilter>
  <mergeCells count="4">
    <mergeCell ref="B1:D1"/>
    <mergeCell ref="A3:A4"/>
    <mergeCell ref="B3:B4"/>
    <mergeCell ref="C3:C4"/>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2"/>
  <sheetViews>
    <sheetView topLeftCell="B4" workbookViewId="0">
      <selection activeCell="F4" sqref="F$1:O$1048576"/>
    </sheetView>
  </sheetViews>
  <sheetFormatPr defaultColWidth="9" defaultRowHeight="14" outlineLevelCol="4"/>
  <cols>
    <col min="1" max="1" width="9" style="109" hidden="1" customWidth="1"/>
    <col min="2" max="2" width="40.3727272727273" style="109" customWidth="1"/>
    <col min="3" max="3" width="14.8727272727273" style="109" customWidth="1"/>
    <col min="4" max="4" width="14.3727272727273" style="109" customWidth="1"/>
    <col min="5" max="5" width="10.7545454545455" style="109" customWidth="1"/>
    <col min="6" max="257" width="9" style="109"/>
    <col min="258" max="258" width="40.3727272727273" style="109" customWidth="1"/>
    <col min="259" max="259" width="14.8727272727273" style="109" customWidth="1"/>
    <col min="260" max="260" width="14.3727272727273" style="109" customWidth="1"/>
    <col min="261" max="261" width="10.7545454545455" style="109" customWidth="1"/>
    <col min="262" max="513" width="9" style="109"/>
    <col min="514" max="514" width="40.3727272727273" style="109" customWidth="1"/>
    <col min="515" max="515" width="14.8727272727273" style="109" customWidth="1"/>
    <col min="516" max="516" width="14.3727272727273" style="109" customWidth="1"/>
    <col min="517" max="517" width="10.7545454545455" style="109" customWidth="1"/>
    <col min="518" max="769" width="9" style="109"/>
    <col min="770" max="770" width="40.3727272727273" style="109" customWidth="1"/>
    <col min="771" max="771" width="14.8727272727273" style="109" customWidth="1"/>
    <col min="772" max="772" width="14.3727272727273" style="109" customWidth="1"/>
    <col min="773" max="773" width="10.7545454545455" style="109" customWidth="1"/>
    <col min="774" max="1025" width="9" style="109"/>
    <col min="1026" max="1026" width="40.3727272727273" style="109" customWidth="1"/>
    <col min="1027" max="1027" width="14.8727272727273" style="109" customWidth="1"/>
    <col min="1028" max="1028" width="14.3727272727273" style="109" customWidth="1"/>
    <col min="1029" max="1029" width="10.7545454545455" style="109" customWidth="1"/>
    <col min="1030" max="1281" width="9" style="109"/>
    <col min="1282" max="1282" width="40.3727272727273" style="109" customWidth="1"/>
    <col min="1283" max="1283" width="14.8727272727273" style="109" customWidth="1"/>
    <col min="1284" max="1284" width="14.3727272727273" style="109" customWidth="1"/>
    <col min="1285" max="1285" width="10.7545454545455" style="109" customWidth="1"/>
    <col min="1286" max="1537" width="9" style="109"/>
    <col min="1538" max="1538" width="40.3727272727273" style="109" customWidth="1"/>
    <col min="1539" max="1539" width="14.8727272727273" style="109" customWidth="1"/>
    <col min="1540" max="1540" width="14.3727272727273" style="109" customWidth="1"/>
    <col min="1541" max="1541" width="10.7545454545455" style="109" customWidth="1"/>
    <col min="1542" max="1793" width="9" style="109"/>
    <col min="1794" max="1794" width="40.3727272727273" style="109" customWidth="1"/>
    <col min="1795" max="1795" width="14.8727272727273" style="109" customWidth="1"/>
    <col min="1796" max="1796" width="14.3727272727273" style="109" customWidth="1"/>
    <col min="1797" max="1797" width="10.7545454545455" style="109" customWidth="1"/>
    <col min="1798" max="2049" width="9" style="109"/>
    <col min="2050" max="2050" width="40.3727272727273" style="109" customWidth="1"/>
    <col min="2051" max="2051" width="14.8727272727273" style="109" customWidth="1"/>
    <col min="2052" max="2052" width="14.3727272727273" style="109" customWidth="1"/>
    <col min="2053" max="2053" width="10.7545454545455" style="109" customWidth="1"/>
    <col min="2054" max="2305" width="9" style="109"/>
    <col min="2306" max="2306" width="40.3727272727273" style="109" customWidth="1"/>
    <col min="2307" max="2307" width="14.8727272727273" style="109" customWidth="1"/>
    <col min="2308" max="2308" width="14.3727272727273" style="109" customWidth="1"/>
    <col min="2309" max="2309" width="10.7545454545455" style="109" customWidth="1"/>
    <col min="2310" max="2561" width="9" style="109"/>
    <col min="2562" max="2562" width="40.3727272727273" style="109" customWidth="1"/>
    <col min="2563" max="2563" width="14.8727272727273" style="109" customWidth="1"/>
    <col min="2564" max="2564" width="14.3727272727273" style="109" customWidth="1"/>
    <col min="2565" max="2565" width="10.7545454545455" style="109" customWidth="1"/>
    <col min="2566" max="2817" width="9" style="109"/>
    <col min="2818" max="2818" width="40.3727272727273" style="109" customWidth="1"/>
    <col min="2819" max="2819" width="14.8727272727273" style="109" customWidth="1"/>
    <col min="2820" max="2820" width="14.3727272727273" style="109" customWidth="1"/>
    <col min="2821" max="2821" width="10.7545454545455" style="109" customWidth="1"/>
    <col min="2822" max="3073" width="9" style="109"/>
    <col min="3074" max="3074" width="40.3727272727273" style="109" customWidth="1"/>
    <col min="3075" max="3075" width="14.8727272727273" style="109" customWidth="1"/>
    <col min="3076" max="3076" width="14.3727272727273" style="109" customWidth="1"/>
    <col min="3077" max="3077" width="10.7545454545455" style="109" customWidth="1"/>
    <col min="3078" max="3329" width="9" style="109"/>
    <col min="3330" max="3330" width="40.3727272727273" style="109" customWidth="1"/>
    <col min="3331" max="3331" width="14.8727272727273" style="109" customWidth="1"/>
    <col min="3332" max="3332" width="14.3727272727273" style="109" customWidth="1"/>
    <col min="3333" max="3333" width="10.7545454545455" style="109" customWidth="1"/>
    <col min="3334" max="3585" width="9" style="109"/>
    <col min="3586" max="3586" width="40.3727272727273" style="109" customWidth="1"/>
    <col min="3587" max="3587" width="14.8727272727273" style="109" customWidth="1"/>
    <col min="3588" max="3588" width="14.3727272727273" style="109" customWidth="1"/>
    <col min="3589" max="3589" width="10.7545454545455" style="109" customWidth="1"/>
    <col min="3590" max="3841" width="9" style="109"/>
    <col min="3842" max="3842" width="40.3727272727273" style="109" customWidth="1"/>
    <col min="3843" max="3843" width="14.8727272727273" style="109" customWidth="1"/>
    <col min="3844" max="3844" width="14.3727272727273" style="109" customWidth="1"/>
    <col min="3845" max="3845" width="10.7545454545455" style="109" customWidth="1"/>
    <col min="3846" max="4097" width="9" style="109"/>
    <col min="4098" max="4098" width="40.3727272727273" style="109" customWidth="1"/>
    <col min="4099" max="4099" width="14.8727272727273" style="109" customWidth="1"/>
    <col min="4100" max="4100" width="14.3727272727273" style="109" customWidth="1"/>
    <col min="4101" max="4101" width="10.7545454545455" style="109" customWidth="1"/>
    <col min="4102" max="4353" width="9" style="109"/>
    <col min="4354" max="4354" width="40.3727272727273" style="109" customWidth="1"/>
    <col min="4355" max="4355" width="14.8727272727273" style="109" customWidth="1"/>
    <col min="4356" max="4356" width="14.3727272727273" style="109" customWidth="1"/>
    <col min="4357" max="4357" width="10.7545454545455" style="109" customWidth="1"/>
    <col min="4358" max="4609" width="9" style="109"/>
    <col min="4610" max="4610" width="40.3727272727273" style="109" customWidth="1"/>
    <col min="4611" max="4611" width="14.8727272727273" style="109" customWidth="1"/>
    <col min="4612" max="4612" width="14.3727272727273" style="109" customWidth="1"/>
    <col min="4613" max="4613" width="10.7545454545455" style="109" customWidth="1"/>
    <col min="4614" max="4865" width="9" style="109"/>
    <col min="4866" max="4866" width="40.3727272727273" style="109" customWidth="1"/>
    <col min="4867" max="4867" width="14.8727272727273" style="109" customWidth="1"/>
    <col min="4868" max="4868" width="14.3727272727273" style="109" customWidth="1"/>
    <col min="4869" max="4869" width="10.7545454545455" style="109" customWidth="1"/>
    <col min="4870" max="5121" width="9" style="109"/>
    <col min="5122" max="5122" width="40.3727272727273" style="109" customWidth="1"/>
    <col min="5123" max="5123" width="14.8727272727273" style="109" customWidth="1"/>
    <col min="5124" max="5124" width="14.3727272727273" style="109" customWidth="1"/>
    <col min="5125" max="5125" width="10.7545454545455" style="109" customWidth="1"/>
    <col min="5126" max="5377" width="9" style="109"/>
    <col min="5378" max="5378" width="40.3727272727273" style="109" customWidth="1"/>
    <col min="5379" max="5379" width="14.8727272727273" style="109" customWidth="1"/>
    <col min="5380" max="5380" width="14.3727272727273" style="109" customWidth="1"/>
    <col min="5381" max="5381" width="10.7545454545455" style="109" customWidth="1"/>
    <col min="5382" max="5633" width="9" style="109"/>
    <col min="5634" max="5634" width="40.3727272727273" style="109" customWidth="1"/>
    <col min="5635" max="5635" width="14.8727272727273" style="109" customWidth="1"/>
    <col min="5636" max="5636" width="14.3727272727273" style="109" customWidth="1"/>
    <col min="5637" max="5637" width="10.7545454545455" style="109" customWidth="1"/>
    <col min="5638" max="5889" width="9" style="109"/>
    <col min="5890" max="5890" width="40.3727272727273" style="109" customWidth="1"/>
    <col min="5891" max="5891" width="14.8727272727273" style="109" customWidth="1"/>
    <col min="5892" max="5892" width="14.3727272727273" style="109" customWidth="1"/>
    <col min="5893" max="5893" width="10.7545454545455" style="109" customWidth="1"/>
    <col min="5894" max="6145" width="9" style="109"/>
    <col min="6146" max="6146" width="40.3727272727273" style="109" customWidth="1"/>
    <col min="6147" max="6147" width="14.8727272727273" style="109" customWidth="1"/>
    <col min="6148" max="6148" width="14.3727272727273" style="109" customWidth="1"/>
    <col min="6149" max="6149" width="10.7545454545455" style="109" customWidth="1"/>
    <col min="6150" max="6401" width="9" style="109"/>
    <col min="6402" max="6402" width="40.3727272727273" style="109" customWidth="1"/>
    <col min="6403" max="6403" width="14.8727272727273" style="109" customWidth="1"/>
    <col min="6404" max="6404" width="14.3727272727273" style="109" customWidth="1"/>
    <col min="6405" max="6405" width="10.7545454545455" style="109" customWidth="1"/>
    <col min="6406" max="6657" width="9" style="109"/>
    <col min="6658" max="6658" width="40.3727272727273" style="109" customWidth="1"/>
    <col min="6659" max="6659" width="14.8727272727273" style="109" customWidth="1"/>
    <col min="6660" max="6660" width="14.3727272727273" style="109" customWidth="1"/>
    <col min="6661" max="6661" width="10.7545454545455" style="109" customWidth="1"/>
    <col min="6662" max="6913" width="9" style="109"/>
    <col min="6914" max="6914" width="40.3727272727273" style="109" customWidth="1"/>
    <col min="6915" max="6915" width="14.8727272727273" style="109" customWidth="1"/>
    <col min="6916" max="6916" width="14.3727272727273" style="109" customWidth="1"/>
    <col min="6917" max="6917" width="10.7545454545455" style="109" customWidth="1"/>
    <col min="6918" max="7169" width="9" style="109"/>
    <col min="7170" max="7170" width="40.3727272727273" style="109" customWidth="1"/>
    <col min="7171" max="7171" width="14.8727272727273" style="109" customWidth="1"/>
    <col min="7172" max="7172" width="14.3727272727273" style="109" customWidth="1"/>
    <col min="7173" max="7173" width="10.7545454545455" style="109" customWidth="1"/>
    <col min="7174" max="7425" width="9" style="109"/>
    <col min="7426" max="7426" width="40.3727272727273" style="109" customWidth="1"/>
    <col min="7427" max="7427" width="14.8727272727273" style="109" customWidth="1"/>
    <col min="7428" max="7428" width="14.3727272727273" style="109" customWidth="1"/>
    <col min="7429" max="7429" width="10.7545454545455" style="109" customWidth="1"/>
    <col min="7430" max="7681" width="9" style="109"/>
    <col min="7682" max="7682" width="40.3727272727273" style="109" customWidth="1"/>
    <col min="7683" max="7683" width="14.8727272727273" style="109" customWidth="1"/>
    <col min="7684" max="7684" width="14.3727272727273" style="109" customWidth="1"/>
    <col min="7685" max="7685" width="10.7545454545455" style="109" customWidth="1"/>
    <col min="7686" max="7937" width="9" style="109"/>
    <col min="7938" max="7938" width="40.3727272727273" style="109" customWidth="1"/>
    <col min="7939" max="7939" width="14.8727272727273" style="109" customWidth="1"/>
    <col min="7940" max="7940" width="14.3727272727273" style="109" customWidth="1"/>
    <col min="7941" max="7941" width="10.7545454545455" style="109" customWidth="1"/>
    <col min="7942" max="8193" width="9" style="109"/>
    <col min="8194" max="8194" width="40.3727272727273" style="109" customWidth="1"/>
    <col min="8195" max="8195" width="14.8727272727273" style="109" customWidth="1"/>
    <col min="8196" max="8196" width="14.3727272727273" style="109" customWidth="1"/>
    <col min="8197" max="8197" width="10.7545454545455" style="109" customWidth="1"/>
    <col min="8198" max="8449" width="9" style="109"/>
    <col min="8450" max="8450" width="40.3727272727273" style="109" customWidth="1"/>
    <col min="8451" max="8451" width="14.8727272727273" style="109" customWidth="1"/>
    <col min="8452" max="8452" width="14.3727272727273" style="109" customWidth="1"/>
    <col min="8453" max="8453" width="10.7545454545455" style="109" customWidth="1"/>
    <col min="8454" max="8705" width="9" style="109"/>
    <col min="8706" max="8706" width="40.3727272727273" style="109" customWidth="1"/>
    <col min="8707" max="8707" width="14.8727272727273" style="109" customWidth="1"/>
    <col min="8708" max="8708" width="14.3727272727273" style="109" customWidth="1"/>
    <col min="8709" max="8709" width="10.7545454545455" style="109" customWidth="1"/>
    <col min="8710" max="8961" width="9" style="109"/>
    <col min="8962" max="8962" width="40.3727272727273" style="109" customWidth="1"/>
    <col min="8963" max="8963" width="14.8727272727273" style="109" customWidth="1"/>
    <col min="8964" max="8964" width="14.3727272727273" style="109" customWidth="1"/>
    <col min="8965" max="8965" width="10.7545454545455" style="109" customWidth="1"/>
    <col min="8966" max="9217" width="9" style="109"/>
    <col min="9218" max="9218" width="40.3727272727273" style="109" customWidth="1"/>
    <col min="9219" max="9219" width="14.8727272727273" style="109" customWidth="1"/>
    <col min="9220" max="9220" width="14.3727272727273" style="109" customWidth="1"/>
    <col min="9221" max="9221" width="10.7545454545455" style="109" customWidth="1"/>
    <col min="9222" max="9473" width="9" style="109"/>
    <col min="9474" max="9474" width="40.3727272727273" style="109" customWidth="1"/>
    <col min="9475" max="9475" width="14.8727272727273" style="109" customWidth="1"/>
    <col min="9476" max="9476" width="14.3727272727273" style="109" customWidth="1"/>
    <col min="9477" max="9477" width="10.7545454545455" style="109" customWidth="1"/>
    <col min="9478" max="9729" width="9" style="109"/>
    <col min="9730" max="9730" width="40.3727272727273" style="109" customWidth="1"/>
    <col min="9731" max="9731" width="14.8727272727273" style="109" customWidth="1"/>
    <col min="9732" max="9732" width="14.3727272727273" style="109" customWidth="1"/>
    <col min="9733" max="9733" width="10.7545454545455" style="109" customWidth="1"/>
    <col min="9734" max="9985" width="9" style="109"/>
    <col min="9986" max="9986" width="40.3727272727273" style="109" customWidth="1"/>
    <col min="9987" max="9987" width="14.8727272727273" style="109" customWidth="1"/>
    <col min="9988" max="9988" width="14.3727272727273" style="109" customWidth="1"/>
    <col min="9989" max="9989" width="10.7545454545455" style="109" customWidth="1"/>
    <col min="9990" max="10241" width="9" style="109"/>
    <col min="10242" max="10242" width="40.3727272727273" style="109" customWidth="1"/>
    <col min="10243" max="10243" width="14.8727272727273" style="109" customWidth="1"/>
    <col min="10244" max="10244" width="14.3727272727273" style="109" customWidth="1"/>
    <col min="10245" max="10245" width="10.7545454545455" style="109" customWidth="1"/>
    <col min="10246" max="10497" width="9" style="109"/>
    <col min="10498" max="10498" width="40.3727272727273" style="109" customWidth="1"/>
    <col min="10499" max="10499" width="14.8727272727273" style="109" customWidth="1"/>
    <col min="10500" max="10500" width="14.3727272727273" style="109" customWidth="1"/>
    <col min="10501" max="10501" width="10.7545454545455" style="109" customWidth="1"/>
    <col min="10502" max="10753" width="9" style="109"/>
    <col min="10754" max="10754" width="40.3727272727273" style="109" customWidth="1"/>
    <col min="10755" max="10755" width="14.8727272727273" style="109" customWidth="1"/>
    <col min="10756" max="10756" width="14.3727272727273" style="109" customWidth="1"/>
    <col min="10757" max="10757" width="10.7545454545455" style="109" customWidth="1"/>
    <col min="10758" max="11009" width="9" style="109"/>
    <col min="11010" max="11010" width="40.3727272727273" style="109" customWidth="1"/>
    <col min="11011" max="11011" width="14.8727272727273" style="109" customWidth="1"/>
    <col min="11012" max="11012" width="14.3727272727273" style="109" customWidth="1"/>
    <col min="11013" max="11013" width="10.7545454545455" style="109" customWidth="1"/>
    <col min="11014" max="11265" width="9" style="109"/>
    <col min="11266" max="11266" width="40.3727272727273" style="109" customWidth="1"/>
    <col min="11267" max="11267" width="14.8727272727273" style="109" customWidth="1"/>
    <col min="11268" max="11268" width="14.3727272727273" style="109" customWidth="1"/>
    <col min="11269" max="11269" width="10.7545454545455" style="109" customWidth="1"/>
    <col min="11270" max="11521" width="9" style="109"/>
    <col min="11522" max="11522" width="40.3727272727273" style="109" customWidth="1"/>
    <col min="11523" max="11523" width="14.8727272727273" style="109" customWidth="1"/>
    <col min="11524" max="11524" width="14.3727272727273" style="109" customWidth="1"/>
    <col min="11525" max="11525" width="10.7545454545455" style="109" customWidth="1"/>
    <col min="11526" max="11777" width="9" style="109"/>
    <col min="11778" max="11778" width="40.3727272727273" style="109" customWidth="1"/>
    <col min="11779" max="11779" width="14.8727272727273" style="109" customWidth="1"/>
    <col min="11780" max="11780" width="14.3727272727273" style="109" customWidth="1"/>
    <col min="11781" max="11781" width="10.7545454545455" style="109" customWidth="1"/>
    <col min="11782" max="12033" width="9" style="109"/>
    <col min="12034" max="12034" width="40.3727272727273" style="109" customWidth="1"/>
    <col min="12035" max="12035" width="14.8727272727273" style="109" customWidth="1"/>
    <col min="12036" max="12036" width="14.3727272727273" style="109" customWidth="1"/>
    <col min="12037" max="12037" width="10.7545454545455" style="109" customWidth="1"/>
    <col min="12038" max="12289" width="9" style="109"/>
    <col min="12290" max="12290" width="40.3727272727273" style="109" customWidth="1"/>
    <col min="12291" max="12291" width="14.8727272727273" style="109" customWidth="1"/>
    <col min="12292" max="12292" width="14.3727272727273" style="109" customWidth="1"/>
    <col min="12293" max="12293" width="10.7545454545455" style="109" customWidth="1"/>
    <col min="12294" max="12545" width="9" style="109"/>
    <col min="12546" max="12546" width="40.3727272727273" style="109" customWidth="1"/>
    <col min="12547" max="12547" width="14.8727272727273" style="109" customWidth="1"/>
    <col min="12548" max="12548" width="14.3727272727273" style="109" customWidth="1"/>
    <col min="12549" max="12549" width="10.7545454545455" style="109" customWidth="1"/>
    <col min="12550" max="12801" width="9" style="109"/>
    <col min="12802" max="12802" width="40.3727272727273" style="109" customWidth="1"/>
    <col min="12803" max="12803" width="14.8727272727273" style="109" customWidth="1"/>
    <col min="12804" max="12804" width="14.3727272727273" style="109" customWidth="1"/>
    <col min="12805" max="12805" width="10.7545454545455" style="109" customWidth="1"/>
    <col min="12806" max="13057" width="9" style="109"/>
    <col min="13058" max="13058" width="40.3727272727273" style="109" customWidth="1"/>
    <col min="13059" max="13059" width="14.8727272727273" style="109" customWidth="1"/>
    <col min="13060" max="13060" width="14.3727272727273" style="109" customWidth="1"/>
    <col min="13061" max="13061" width="10.7545454545455" style="109" customWidth="1"/>
    <col min="13062" max="13313" width="9" style="109"/>
    <col min="13314" max="13314" width="40.3727272727273" style="109" customWidth="1"/>
    <col min="13315" max="13315" width="14.8727272727273" style="109" customWidth="1"/>
    <col min="13316" max="13316" width="14.3727272727273" style="109" customWidth="1"/>
    <col min="13317" max="13317" width="10.7545454545455" style="109" customWidth="1"/>
    <col min="13318" max="13569" width="9" style="109"/>
    <col min="13570" max="13570" width="40.3727272727273" style="109" customWidth="1"/>
    <col min="13571" max="13571" width="14.8727272727273" style="109" customWidth="1"/>
    <col min="13572" max="13572" width="14.3727272727273" style="109" customWidth="1"/>
    <col min="13573" max="13573" width="10.7545454545455" style="109" customWidth="1"/>
    <col min="13574" max="13825" width="9" style="109"/>
    <col min="13826" max="13826" width="40.3727272727273" style="109" customWidth="1"/>
    <col min="13827" max="13827" width="14.8727272727273" style="109" customWidth="1"/>
    <col min="13828" max="13828" width="14.3727272727273" style="109" customWidth="1"/>
    <col min="13829" max="13829" width="10.7545454545455" style="109" customWidth="1"/>
    <col min="13830" max="14081" width="9" style="109"/>
    <col min="14082" max="14082" width="40.3727272727273" style="109" customWidth="1"/>
    <col min="14083" max="14083" width="14.8727272727273" style="109" customWidth="1"/>
    <col min="14084" max="14084" width="14.3727272727273" style="109" customWidth="1"/>
    <col min="14085" max="14085" width="10.7545454545455" style="109" customWidth="1"/>
    <col min="14086" max="14337" width="9" style="109"/>
    <col min="14338" max="14338" width="40.3727272727273" style="109" customWidth="1"/>
    <col min="14339" max="14339" width="14.8727272727273" style="109" customWidth="1"/>
    <col min="14340" max="14340" width="14.3727272727273" style="109" customWidth="1"/>
    <col min="14341" max="14341" width="10.7545454545455" style="109" customWidth="1"/>
    <col min="14342" max="14593" width="9" style="109"/>
    <col min="14594" max="14594" width="40.3727272727273" style="109" customWidth="1"/>
    <col min="14595" max="14595" width="14.8727272727273" style="109" customWidth="1"/>
    <col min="14596" max="14596" width="14.3727272727273" style="109" customWidth="1"/>
    <col min="14597" max="14597" width="10.7545454545455" style="109" customWidth="1"/>
    <col min="14598" max="14849" width="9" style="109"/>
    <col min="14850" max="14850" width="40.3727272727273" style="109" customWidth="1"/>
    <col min="14851" max="14851" width="14.8727272727273" style="109" customWidth="1"/>
    <col min="14852" max="14852" width="14.3727272727273" style="109" customWidth="1"/>
    <col min="14853" max="14853" width="10.7545454545455" style="109" customWidth="1"/>
    <col min="14854" max="15105" width="9" style="109"/>
    <col min="15106" max="15106" width="40.3727272727273" style="109" customWidth="1"/>
    <col min="15107" max="15107" width="14.8727272727273" style="109" customWidth="1"/>
    <col min="15108" max="15108" width="14.3727272727273" style="109" customWidth="1"/>
    <col min="15109" max="15109" width="10.7545454545455" style="109" customWidth="1"/>
    <col min="15110" max="15361" width="9" style="109"/>
    <col min="15362" max="15362" width="40.3727272727273" style="109" customWidth="1"/>
    <col min="15363" max="15363" width="14.8727272727273" style="109" customWidth="1"/>
    <col min="15364" max="15364" width="14.3727272727273" style="109" customWidth="1"/>
    <col min="15365" max="15365" width="10.7545454545455" style="109" customWidth="1"/>
    <col min="15366" max="15617" width="9" style="109"/>
    <col min="15618" max="15618" width="40.3727272727273" style="109" customWidth="1"/>
    <col min="15619" max="15619" width="14.8727272727273" style="109" customWidth="1"/>
    <col min="15620" max="15620" width="14.3727272727273" style="109" customWidth="1"/>
    <col min="15621" max="15621" width="10.7545454545455" style="109" customWidth="1"/>
    <col min="15622" max="15873" width="9" style="109"/>
    <col min="15874" max="15874" width="40.3727272727273" style="109" customWidth="1"/>
    <col min="15875" max="15875" width="14.8727272727273" style="109" customWidth="1"/>
    <col min="15876" max="15876" width="14.3727272727273" style="109" customWidth="1"/>
    <col min="15877" max="15877" width="10.7545454545455" style="109" customWidth="1"/>
    <col min="15878" max="16129" width="9" style="109"/>
    <col min="16130" max="16130" width="40.3727272727273" style="109" customWidth="1"/>
    <col min="16131" max="16131" width="14.8727272727273" style="109" customWidth="1"/>
    <col min="16132" max="16132" width="14.3727272727273" style="109" customWidth="1"/>
    <col min="16133" max="16133" width="10.7545454545455" style="109" customWidth="1"/>
    <col min="16134" max="16384" width="9" style="109"/>
  </cols>
  <sheetData>
    <row r="1" ht="23.25" customHeight="1" spans="1:5">
      <c r="A1" s="162" t="s">
        <v>1442</v>
      </c>
      <c r="B1" s="162"/>
      <c r="C1" s="162"/>
      <c r="D1" s="162"/>
      <c r="E1" s="162"/>
    </row>
    <row r="2" ht="15.75" customHeight="1" spans="5:5">
      <c r="E2" s="163" t="s">
        <v>1044</v>
      </c>
    </row>
    <row r="3" s="106" customFormat="1" ht="21" customHeight="1" spans="1:5">
      <c r="A3" s="79" t="s">
        <v>1202</v>
      </c>
      <c r="B3" s="79" t="s">
        <v>52</v>
      </c>
      <c r="C3" s="79" t="s">
        <v>2</v>
      </c>
      <c r="D3" s="79" t="s">
        <v>3</v>
      </c>
      <c r="E3" s="79" t="s">
        <v>1203</v>
      </c>
    </row>
    <row r="4" s="106" customFormat="1" ht="21" customHeight="1" spans="1:5">
      <c r="A4" s="145">
        <v>1030102</v>
      </c>
      <c r="B4" s="145" t="s">
        <v>1204</v>
      </c>
      <c r="C4" s="164"/>
      <c r="D4" s="79"/>
      <c r="E4" s="79"/>
    </row>
    <row r="5" s="106" customFormat="1" ht="21" customHeight="1" spans="1:5">
      <c r="A5" s="145">
        <v>1030106</v>
      </c>
      <c r="B5" s="145" t="s">
        <v>1205</v>
      </c>
      <c r="C5" s="164"/>
      <c r="D5" s="79"/>
      <c r="E5" s="79"/>
    </row>
    <row r="6" s="106" customFormat="1" ht="21" customHeight="1" spans="1:5">
      <c r="A6" s="145">
        <v>1030110</v>
      </c>
      <c r="B6" s="145" t="s">
        <v>1206</v>
      </c>
      <c r="C6" s="164"/>
      <c r="D6" s="79"/>
      <c r="E6" s="79"/>
    </row>
    <row r="7" s="106" customFormat="1" ht="21" customHeight="1" spans="1:5">
      <c r="A7" s="145">
        <v>1030112</v>
      </c>
      <c r="B7" s="145" t="s">
        <v>1207</v>
      </c>
      <c r="C7" s="164"/>
      <c r="D7" s="79"/>
      <c r="E7" s="79"/>
    </row>
    <row r="8" s="106" customFormat="1" ht="21" customHeight="1" spans="1:5">
      <c r="A8" s="145">
        <v>1030115</v>
      </c>
      <c r="B8" s="145" t="s">
        <v>1208</v>
      </c>
      <c r="C8" s="164"/>
      <c r="D8" s="79"/>
      <c r="E8" s="79"/>
    </row>
    <row r="9" s="106" customFormat="1" ht="21" customHeight="1" spans="1:5">
      <c r="A9" s="145">
        <v>1030119</v>
      </c>
      <c r="B9" s="145" t="s">
        <v>1443</v>
      </c>
      <c r="C9" s="164"/>
      <c r="D9" s="79"/>
      <c r="E9" s="79"/>
    </row>
    <row r="10" s="106" customFormat="1" ht="21" customHeight="1" spans="1:5">
      <c r="A10" s="145">
        <v>1030121</v>
      </c>
      <c r="B10" s="145" t="s">
        <v>1209</v>
      </c>
      <c r="C10" s="164"/>
      <c r="D10" s="79"/>
      <c r="E10" s="79"/>
    </row>
    <row r="11" s="106" customFormat="1" ht="21" customHeight="1" spans="1:5">
      <c r="A11" s="145">
        <v>1030129</v>
      </c>
      <c r="B11" s="145" t="s">
        <v>1210</v>
      </c>
      <c r="C11" s="164"/>
      <c r="D11" s="79"/>
      <c r="E11" s="79"/>
    </row>
    <row r="12" s="106" customFormat="1" ht="21" customHeight="1" spans="1:5">
      <c r="A12" s="145">
        <v>1030144</v>
      </c>
      <c r="B12" s="145" t="s">
        <v>1444</v>
      </c>
      <c r="C12" s="164"/>
      <c r="D12" s="79"/>
      <c r="E12" s="79"/>
    </row>
    <row r="13" s="106" customFormat="1" ht="21" customHeight="1" spans="1:5">
      <c r="A13" s="145">
        <v>1030146</v>
      </c>
      <c r="B13" s="145" t="s">
        <v>1211</v>
      </c>
      <c r="C13" s="164">
        <v>10159</v>
      </c>
      <c r="D13" s="164">
        <v>8900</v>
      </c>
      <c r="E13" s="165">
        <f>(D13-C13)/C13</f>
        <v>-0.123929520622108</v>
      </c>
    </row>
    <row r="14" s="106" customFormat="1" ht="21" customHeight="1" spans="1:5">
      <c r="A14" s="145">
        <v>1030147</v>
      </c>
      <c r="B14" s="145" t="s">
        <v>1212</v>
      </c>
      <c r="C14" s="164">
        <v>567</v>
      </c>
      <c r="D14" s="164">
        <v>600</v>
      </c>
      <c r="E14" s="165">
        <f>(D14-C14)/C14</f>
        <v>0.0582010582010582</v>
      </c>
    </row>
    <row r="15" s="106" customFormat="1" ht="21" customHeight="1" spans="1:5">
      <c r="A15" s="145">
        <v>1030148</v>
      </c>
      <c r="B15" s="145" t="s">
        <v>1213</v>
      </c>
      <c r="C15" s="164">
        <v>79875</v>
      </c>
      <c r="D15" s="164">
        <v>175500</v>
      </c>
      <c r="E15" s="165">
        <f>(D15-C15)/C15</f>
        <v>1.19718309859155</v>
      </c>
    </row>
    <row r="16" s="106" customFormat="1" ht="21" customHeight="1" spans="1:5">
      <c r="A16" s="145">
        <v>1030149</v>
      </c>
      <c r="B16" s="145" t="s">
        <v>1214</v>
      </c>
      <c r="C16" s="164"/>
      <c r="D16" s="79"/>
      <c r="E16" s="79"/>
    </row>
    <row r="17" s="106" customFormat="1" ht="21" customHeight="1" spans="1:5">
      <c r="A17" s="145">
        <v>1030150</v>
      </c>
      <c r="B17" s="145" t="s">
        <v>1215</v>
      </c>
      <c r="C17" s="164"/>
      <c r="D17" s="79"/>
      <c r="E17" s="79"/>
    </row>
    <row r="18" s="106" customFormat="1" ht="21" customHeight="1" spans="1:5">
      <c r="A18" s="145">
        <v>1030152</v>
      </c>
      <c r="B18" s="145" t="s">
        <v>1216</v>
      </c>
      <c r="C18" s="164"/>
      <c r="D18" s="79"/>
      <c r="E18" s="79"/>
    </row>
    <row r="19" s="106" customFormat="1" ht="21" customHeight="1" spans="1:5">
      <c r="A19" s="145">
        <v>1030153</v>
      </c>
      <c r="B19" s="145" t="s">
        <v>1217</v>
      </c>
      <c r="C19" s="164"/>
      <c r="D19" s="79"/>
      <c r="E19" s="79"/>
    </row>
    <row r="20" s="106" customFormat="1" ht="21" customHeight="1" spans="1:5">
      <c r="A20" s="145">
        <v>1030154</v>
      </c>
      <c r="B20" s="145" t="s">
        <v>1218</v>
      </c>
      <c r="C20" s="164"/>
      <c r="D20" s="79"/>
      <c r="E20" s="79"/>
    </row>
    <row r="21" s="106" customFormat="1" ht="21" customHeight="1" spans="1:5">
      <c r="A21" s="145">
        <v>1030155</v>
      </c>
      <c r="B21" s="145" t="s">
        <v>1219</v>
      </c>
      <c r="C21" s="164"/>
      <c r="D21" s="79"/>
      <c r="E21" s="79"/>
    </row>
    <row r="22" s="106" customFormat="1" ht="21" customHeight="1" spans="1:5">
      <c r="A22" s="145">
        <v>1030156</v>
      </c>
      <c r="B22" s="145" t="s">
        <v>1220</v>
      </c>
      <c r="C22" s="164">
        <v>13293</v>
      </c>
      <c r="D22" s="164">
        <v>4000</v>
      </c>
      <c r="E22" s="165">
        <f>(D22-C22)/C22</f>
        <v>-0.699089746483111</v>
      </c>
    </row>
    <row r="23" s="106" customFormat="1" ht="21" customHeight="1" spans="1:5">
      <c r="A23" s="145">
        <v>1030157</v>
      </c>
      <c r="B23" s="145" t="s">
        <v>1221</v>
      </c>
      <c r="C23" s="164"/>
      <c r="D23" s="79"/>
      <c r="E23" s="79"/>
    </row>
    <row r="24" s="106" customFormat="1" ht="21" customHeight="1" spans="1:5">
      <c r="A24" s="145">
        <v>1030158</v>
      </c>
      <c r="B24" s="145" t="s">
        <v>1222</v>
      </c>
      <c r="C24" s="164"/>
      <c r="D24" s="79"/>
      <c r="E24" s="79"/>
    </row>
    <row r="25" s="106" customFormat="1" ht="21" customHeight="1" spans="1:5">
      <c r="A25" s="145">
        <v>1030159</v>
      </c>
      <c r="B25" s="145" t="s">
        <v>1223</v>
      </c>
      <c r="C25" s="164"/>
      <c r="D25" s="79"/>
      <c r="E25" s="79"/>
    </row>
    <row r="26" s="106" customFormat="1" ht="21" customHeight="1" spans="1:5">
      <c r="A26" s="145">
        <v>1030166</v>
      </c>
      <c r="B26" s="145" t="s">
        <v>1224</v>
      </c>
      <c r="C26" s="164"/>
      <c r="D26" s="79"/>
      <c r="E26" s="79"/>
    </row>
    <row r="27" s="106" customFormat="1" ht="21" customHeight="1" spans="1:5">
      <c r="A27" s="145">
        <v>1030168</v>
      </c>
      <c r="B27" s="145" t="s">
        <v>1225</v>
      </c>
      <c r="C27" s="164"/>
      <c r="D27" s="79"/>
      <c r="E27" s="79"/>
    </row>
    <row r="28" s="106" customFormat="1" ht="21" customHeight="1" spans="1:5">
      <c r="A28" s="145">
        <v>1030171</v>
      </c>
      <c r="B28" s="145" t="s">
        <v>1226</v>
      </c>
      <c r="C28" s="164"/>
      <c r="D28" s="79"/>
      <c r="E28" s="79"/>
    </row>
    <row r="29" s="106" customFormat="1" ht="21" customHeight="1" spans="1:5">
      <c r="A29" s="145">
        <v>1030175</v>
      </c>
      <c r="B29" s="145" t="s">
        <v>1227</v>
      </c>
      <c r="C29" s="164"/>
      <c r="D29" s="79"/>
      <c r="E29" s="79"/>
    </row>
    <row r="30" s="106" customFormat="1" ht="21" customHeight="1" spans="1:5">
      <c r="A30" s="145">
        <v>1030178</v>
      </c>
      <c r="B30" s="145" t="s">
        <v>1228</v>
      </c>
      <c r="C30" s="164">
        <v>3040</v>
      </c>
      <c r="D30" s="164">
        <v>3500</v>
      </c>
      <c r="E30" s="165">
        <f>(D30-C30)/C30</f>
        <v>0.151315789473684</v>
      </c>
    </row>
    <row r="31" s="106" customFormat="1" ht="21" customHeight="1" spans="1:5">
      <c r="A31" s="145">
        <v>1030180</v>
      </c>
      <c r="B31" s="145" t="s">
        <v>1229</v>
      </c>
      <c r="C31" s="164"/>
      <c r="D31" s="79"/>
      <c r="E31" s="79"/>
    </row>
    <row r="32" s="106" customFormat="1" ht="21" customHeight="1" spans="1:5">
      <c r="A32" s="145">
        <v>1030199</v>
      </c>
      <c r="B32" s="145" t="s">
        <v>1230</v>
      </c>
      <c r="C32" s="166">
        <v>0</v>
      </c>
      <c r="D32" s="81"/>
      <c r="E32" s="167"/>
    </row>
    <row r="33" s="106" customFormat="1" ht="21" customHeight="1" spans="1:5">
      <c r="A33" s="168"/>
      <c r="B33" s="169" t="s">
        <v>1231</v>
      </c>
      <c r="C33" s="170">
        <f>SUM(C4:C32)</f>
        <v>106934</v>
      </c>
      <c r="D33" s="170">
        <f>SUM(D4:D32)</f>
        <v>192500</v>
      </c>
      <c r="E33" s="165">
        <f>(D33-C33)/C33</f>
        <v>0.800175809377747</v>
      </c>
    </row>
    <row r="34" s="106" customFormat="1" ht="21" customHeight="1" spans="1:5">
      <c r="A34" s="122"/>
      <c r="B34" s="171" t="s">
        <v>1232</v>
      </c>
      <c r="C34" s="150">
        <f>C35+C36</f>
        <v>0</v>
      </c>
      <c r="D34" s="150">
        <f>D35+D36</f>
        <v>0</v>
      </c>
      <c r="E34" s="150">
        <f>E35+E36</f>
        <v>0</v>
      </c>
    </row>
    <row r="35" s="106" customFormat="1" ht="21" customHeight="1" spans="1:5">
      <c r="A35" s="122"/>
      <c r="B35" s="172" t="s">
        <v>1233</v>
      </c>
      <c r="C35" s="150"/>
      <c r="D35" s="150"/>
      <c r="E35" s="166"/>
    </row>
    <row r="36" s="106" customFormat="1" ht="21" customHeight="1" spans="1:5">
      <c r="A36" s="122"/>
      <c r="B36" s="172" t="s">
        <v>1234</v>
      </c>
      <c r="C36" s="150"/>
      <c r="D36" s="150"/>
      <c r="E36" s="166"/>
    </row>
    <row r="37" s="106" customFormat="1" ht="21" customHeight="1" spans="1:5">
      <c r="A37" s="122"/>
      <c r="B37" s="173" t="s">
        <v>32</v>
      </c>
      <c r="C37" s="150">
        <f>C38</f>
        <v>0</v>
      </c>
      <c r="D37" s="150">
        <f>D38</f>
        <v>472</v>
      </c>
      <c r="E37" s="150">
        <f>E38</f>
        <v>0</v>
      </c>
    </row>
    <row r="38" s="106" customFormat="1" ht="21" customHeight="1" spans="1:5">
      <c r="A38" s="122"/>
      <c r="B38" s="174" t="s">
        <v>1235</v>
      </c>
      <c r="C38" s="150">
        <f>C39+C40</f>
        <v>0</v>
      </c>
      <c r="D38" s="150">
        <f>D39+D40</f>
        <v>472</v>
      </c>
      <c r="E38" s="150">
        <f>E39+E40</f>
        <v>0</v>
      </c>
    </row>
    <row r="39" s="106" customFormat="1" ht="21" customHeight="1" spans="1:5">
      <c r="A39" s="122"/>
      <c r="B39" s="172" t="s">
        <v>1236</v>
      </c>
      <c r="C39" s="122"/>
      <c r="D39" s="164">
        <v>472</v>
      </c>
      <c r="E39" s="166"/>
    </row>
    <row r="40" s="106" customFormat="1" ht="21" customHeight="1" spans="1:5">
      <c r="A40" s="122"/>
      <c r="B40" s="172" t="s">
        <v>1237</v>
      </c>
      <c r="C40" s="122"/>
      <c r="D40" s="122"/>
      <c r="E40" s="166"/>
    </row>
    <row r="41" s="106" customFormat="1" ht="21" customHeight="1" spans="1:5">
      <c r="A41" s="122"/>
      <c r="B41" s="175" t="s">
        <v>1238</v>
      </c>
      <c r="C41" s="176"/>
      <c r="D41" s="170"/>
      <c r="E41" s="150"/>
    </row>
    <row r="42" s="106" customFormat="1" ht="21" customHeight="1" spans="1:5">
      <c r="A42" s="122"/>
      <c r="B42" s="175" t="s">
        <v>44</v>
      </c>
      <c r="C42" s="176"/>
      <c r="D42" s="176"/>
      <c r="E42" s="150"/>
    </row>
    <row r="43" s="106" customFormat="1" ht="21" customHeight="1" spans="1:5">
      <c r="A43" s="122"/>
      <c r="B43" s="177" t="s">
        <v>1239</v>
      </c>
      <c r="C43" s="178"/>
      <c r="D43" s="178">
        <f>D33+D34+D37+D41+D42</f>
        <v>192972</v>
      </c>
      <c r="E43" s="178"/>
    </row>
    <row r="52" spans="4:4">
      <c r="D52" s="135"/>
    </row>
  </sheetData>
  <mergeCells count="1">
    <mergeCell ref="A1:E1"/>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59"/>
  <sheetViews>
    <sheetView topLeftCell="B151" workbookViewId="0">
      <selection activeCell="E151" sqref="E$1:M$1048576"/>
    </sheetView>
  </sheetViews>
  <sheetFormatPr defaultColWidth="9" defaultRowHeight="14" outlineLevelCol="5"/>
  <cols>
    <col min="1" max="1" width="9" style="109" hidden="1" customWidth="1"/>
    <col min="2" max="2" width="54" style="109" customWidth="1"/>
    <col min="3" max="3" width="13.6272727272727" style="138" customWidth="1"/>
    <col min="4" max="4" width="15.6272727272727" style="109" customWidth="1"/>
    <col min="5" max="5" width="9" style="109"/>
    <col min="6" max="6" width="9.37272727272727" style="109" customWidth="1"/>
    <col min="7" max="255" width="9" style="109"/>
    <col min="256" max="256" width="54" style="109" customWidth="1"/>
    <col min="257" max="257" width="12.2545454545455" style="109" customWidth="1"/>
    <col min="258" max="258" width="17" style="109" customWidth="1"/>
    <col min="259" max="511" width="9" style="109"/>
    <col min="512" max="512" width="54" style="109" customWidth="1"/>
    <col min="513" max="513" width="12.2545454545455" style="109" customWidth="1"/>
    <col min="514" max="514" width="17" style="109" customWidth="1"/>
    <col min="515" max="767" width="9" style="109"/>
    <col min="768" max="768" width="54" style="109" customWidth="1"/>
    <col min="769" max="769" width="12.2545454545455" style="109" customWidth="1"/>
    <col min="770" max="770" width="17" style="109" customWidth="1"/>
    <col min="771" max="1023" width="9" style="109"/>
    <col min="1024" max="1024" width="54" style="109" customWidth="1"/>
    <col min="1025" max="1025" width="12.2545454545455" style="109" customWidth="1"/>
    <col min="1026" max="1026" width="17" style="109" customWidth="1"/>
    <col min="1027" max="1279" width="9" style="109"/>
    <col min="1280" max="1280" width="54" style="109" customWidth="1"/>
    <col min="1281" max="1281" width="12.2545454545455" style="109" customWidth="1"/>
    <col min="1282" max="1282" width="17" style="109" customWidth="1"/>
    <col min="1283" max="1535" width="9" style="109"/>
    <col min="1536" max="1536" width="54" style="109" customWidth="1"/>
    <col min="1537" max="1537" width="12.2545454545455" style="109" customWidth="1"/>
    <col min="1538" max="1538" width="17" style="109" customWidth="1"/>
    <col min="1539" max="1791" width="9" style="109"/>
    <col min="1792" max="1792" width="54" style="109" customWidth="1"/>
    <col min="1793" max="1793" width="12.2545454545455" style="109" customWidth="1"/>
    <col min="1794" max="1794" width="17" style="109" customWidth="1"/>
    <col min="1795" max="2047" width="9" style="109"/>
    <col min="2048" max="2048" width="54" style="109" customWidth="1"/>
    <col min="2049" max="2049" width="12.2545454545455" style="109" customWidth="1"/>
    <col min="2050" max="2050" width="17" style="109" customWidth="1"/>
    <col min="2051" max="2303" width="9" style="109"/>
    <col min="2304" max="2304" width="54" style="109" customWidth="1"/>
    <col min="2305" max="2305" width="12.2545454545455" style="109" customWidth="1"/>
    <col min="2306" max="2306" width="17" style="109" customWidth="1"/>
    <col min="2307" max="2559" width="9" style="109"/>
    <col min="2560" max="2560" width="54" style="109" customWidth="1"/>
    <col min="2561" max="2561" width="12.2545454545455" style="109" customWidth="1"/>
    <col min="2562" max="2562" width="17" style="109" customWidth="1"/>
    <col min="2563" max="2815" width="9" style="109"/>
    <col min="2816" max="2816" width="54" style="109" customWidth="1"/>
    <col min="2817" max="2817" width="12.2545454545455" style="109" customWidth="1"/>
    <col min="2818" max="2818" width="17" style="109" customWidth="1"/>
    <col min="2819" max="3071" width="9" style="109"/>
    <col min="3072" max="3072" width="54" style="109" customWidth="1"/>
    <col min="3073" max="3073" width="12.2545454545455" style="109" customWidth="1"/>
    <col min="3074" max="3074" width="17" style="109" customWidth="1"/>
    <col min="3075" max="3327" width="9" style="109"/>
    <col min="3328" max="3328" width="54" style="109" customWidth="1"/>
    <col min="3329" max="3329" width="12.2545454545455" style="109" customWidth="1"/>
    <col min="3330" max="3330" width="17" style="109" customWidth="1"/>
    <col min="3331" max="3583" width="9" style="109"/>
    <col min="3584" max="3584" width="54" style="109" customWidth="1"/>
    <col min="3585" max="3585" width="12.2545454545455" style="109" customWidth="1"/>
    <col min="3586" max="3586" width="17" style="109" customWidth="1"/>
    <col min="3587" max="3839" width="9" style="109"/>
    <col min="3840" max="3840" width="54" style="109" customWidth="1"/>
    <col min="3841" max="3841" width="12.2545454545455" style="109" customWidth="1"/>
    <col min="3842" max="3842" width="17" style="109" customWidth="1"/>
    <col min="3843" max="4095" width="9" style="109"/>
    <col min="4096" max="4096" width="54" style="109" customWidth="1"/>
    <col min="4097" max="4097" width="12.2545454545455" style="109" customWidth="1"/>
    <col min="4098" max="4098" width="17" style="109" customWidth="1"/>
    <col min="4099" max="4351" width="9" style="109"/>
    <col min="4352" max="4352" width="54" style="109" customWidth="1"/>
    <col min="4353" max="4353" width="12.2545454545455" style="109" customWidth="1"/>
    <col min="4354" max="4354" width="17" style="109" customWidth="1"/>
    <col min="4355" max="4607" width="9" style="109"/>
    <col min="4608" max="4608" width="54" style="109" customWidth="1"/>
    <col min="4609" max="4609" width="12.2545454545455" style="109" customWidth="1"/>
    <col min="4610" max="4610" width="17" style="109" customWidth="1"/>
    <col min="4611" max="4863" width="9" style="109"/>
    <col min="4864" max="4864" width="54" style="109" customWidth="1"/>
    <col min="4865" max="4865" width="12.2545454545455" style="109" customWidth="1"/>
    <col min="4866" max="4866" width="17" style="109" customWidth="1"/>
    <col min="4867" max="5119" width="9" style="109"/>
    <col min="5120" max="5120" width="54" style="109" customWidth="1"/>
    <col min="5121" max="5121" width="12.2545454545455" style="109" customWidth="1"/>
    <col min="5122" max="5122" width="17" style="109" customWidth="1"/>
    <col min="5123" max="5375" width="9" style="109"/>
    <col min="5376" max="5376" width="54" style="109" customWidth="1"/>
    <col min="5377" max="5377" width="12.2545454545455" style="109" customWidth="1"/>
    <col min="5378" max="5378" width="17" style="109" customWidth="1"/>
    <col min="5379" max="5631" width="9" style="109"/>
    <col min="5632" max="5632" width="54" style="109" customWidth="1"/>
    <col min="5633" max="5633" width="12.2545454545455" style="109" customWidth="1"/>
    <col min="5634" max="5634" width="17" style="109" customWidth="1"/>
    <col min="5635" max="5887" width="9" style="109"/>
    <col min="5888" max="5888" width="54" style="109" customWidth="1"/>
    <col min="5889" max="5889" width="12.2545454545455" style="109" customWidth="1"/>
    <col min="5890" max="5890" width="17" style="109" customWidth="1"/>
    <col min="5891" max="6143" width="9" style="109"/>
    <col min="6144" max="6144" width="54" style="109" customWidth="1"/>
    <col min="6145" max="6145" width="12.2545454545455" style="109" customWidth="1"/>
    <col min="6146" max="6146" width="17" style="109" customWidth="1"/>
    <col min="6147" max="6399" width="9" style="109"/>
    <col min="6400" max="6400" width="54" style="109" customWidth="1"/>
    <col min="6401" max="6401" width="12.2545454545455" style="109" customWidth="1"/>
    <col min="6402" max="6402" width="17" style="109" customWidth="1"/>
    <col min="6403" max="6655" width="9" style="109"/>
    <col min="6656" max="6656" width="54" style="109" customWidth="1"/>
    <col min="6657" max="6657" width="12.2545454545455" style="109" customWidth="1"/>
    <col min="6658" max="6658" width="17" style="109" customWidth="1"/>
    <col min="6659" max="6911" width="9" style="109"/>
    <col min="6912" max="6912" width="54" style="109" customWidth="1"/>
    <col min="6913" max="6913" width="12.2545454545455" style="109" customWidth="1"/>
    <col min="6914" max="6914" width="17" style="109" customWidth="1"/>
    <col min="6915" max="7167" width="9" style="109"/>
    <col min="7168" max="7168" width="54" style="109" customWidth="1"/>
    <col min="7169" max="7169" width="12.2545454545455" style="109" customWidth="1"/>
    <col min="7170" max="7170" width="17" style="109" customWidth="1"/>
    <col min="7171" max="7423" width="9" style="109"/>
    <col min="7424" max="7424" width="54" style="109" customWidth="1"/>
    <col min="7425" max="7425" width="12.2545454545455" style="109" customWidth="1"/>
    <col min="7426" max="7426" width="17" style="109" customWidth="1"/>
    <col min="7427" max="7679" width="9" style="109"/>
    <col min="7680" max="7680" width="54" style="109" customWidth="1"/>
    <col min="7681" max="7681" width="12.2545454545455" style="109" customWidth="1"/>
    <col min="7682" max="7682" width="17" style="109" customWidth="1"/>
    <col min="7683" max="7935" width="9" style="109"/>
    <col min="7936" max="7936" width="54" style="109" customWidth="1"/>
    <col min="7937" max="7937" width="12.2545454545455" style="109" customWidth="1"/>
    <col min="7938" max="7938" width="17" style="109" customWidth="1"/>
    <col min="7939" max="8191" width="9" style="109"/>
    <col min="8192" max="8192" width="54" style="109" customWidth="1"/>
    <col min="8193" max="8193" width="12.2545454545455" style="109" customWidth="1"/>
    <col min="8194" max="8194" width="17" style="109" customWidth="1"/>
    <col min="8195" max="8447" width="9" style="109"/>
    <col min="8448" max="8448" width="54" style="109" customWidth="1"/>
    <col min="8449" max="8449" width="12.2545454545455" style="109" customWidth="1"/>
    <col min="8450" max="8450" width="17" style="109" customWidth="1"/>
    <col min="8451" max="8703" width="9" style="109"/>
    <col min="8704" max="8704" width="54" style="109" customWidth="1"/>
    <col min="8705" max="8705" width="12.2545454545455" style="109" customWidth="1"/>
    <col min="8706" max="8706" width="17" style="109" customWidth="1"/>
    <col min="8707" max="8959" width="9" style="109"/>
    <col min="8960" max="8960" width="54" style="109" customWidth="1"/>
    <col min="8961" max="8961" width="12.2545454545455" style="109" customWidth="1"/>
    <col min="8962" max="8962" width="17" style="109" customWidth="1"/>
    <col min="8963" max="9215" width="9" style="109"/>
    <col min="9216" max="9216" width="54" style="109" customWidth="1"/>
    <col min="9217" max="9217" width="12.2545454545455" style="109" customWidth="1"/>
    <col min="9218" max="9218" width="17" style="109" customWidth="1"/>
    <col min="9219" max="9471" width="9" style="109"/>
    <col min="9472" max="9472" width="54" style="109" customWidth="1"/>
    <col min="9473" max="9473" width="12.2545454545455" style="109" customWidth="1"/>
    <col min="9474" max="9474" width="17" style="109" customWidth="1"/>
    <col min="9475" max="9727" width="9" style="109"/>
    <col min="9728" max="9728" width="54" style="109" customWidth="1"/>
    <col min="9729" max="9729" width="12.2545454545455" style="109" customWidth="1"/>
    <col min="9730" max="9730" width="17" style="109" customWidth="1"/>
    <col min="9731" max="9983" width="9" style="109"/>
    <col min="9984" max="9984" width="54" style="109" customWidth="1"/>
    <col min="9985" max="9985" width="12.2545454545455" style="109" customWidth="1"/>
    <col min="9986" max="9986" width="17" style="109" customWidth="1"/>
    <col min="9987" max="10239" width="9" style="109"/>
    <col min="10240" max="10240" width="54" style="109" customWidth="1"/>
    <col min="10241" max="10241" width="12.2545454545455" style="109" customWidth="1"/>
    <col min="10242" max="10242" width="17" style="109" customWidth="1"/>
    <col min="10243" max="10495" width="9" style="109"/>
    <col min="10496" max="10496" width="54" style="109" customWidth="1"/>
    <col min="10497" max="10497" width="12.2545454545455" style="109" customWidth="1"/>
    <col min="10498" max="10498" width="17" style="109" customWidth="1"/>
    <col min="10499" max="10751" width="9" style="109"/>
    <col min="10752" max="10752" width="54" style="109" customWidth="1"/>
    <col min="10753" max="10753" width="12.2545454545455" style="109" customWidth="1"/>
    <col min="10754" max="10754" width="17" style="109" customWidth="1"/>
    <col min="10755" max="11007" width="9" style="109"/>
    <col min="11008" max="11008" width="54" style="109" customWidth="1"/>
    <col min="11009" max="11009" width="12.2545454545455" style="109" customWidth="1"/>
    <col min="11010" max="11010" width="17" style="109" customWidth="1"/>
    <col min="11011" max="11263" width="9" style="109"/>
    <col min="11264" max="11264" width="54" style="109" customWidth="1"/>
    <col min="11265" max="11265" width="12.2545454545455" style="109" customWidth="1"/>
    <col min="11266" max="11266" width="17" style="109" customWidth="1"/>
    <col min="11267" max="11519" width="9" style="109"/>
    <col min="11520" max="11520" width="54" style="109" customWidth="1"/>
    <col min="11521" max="11521" width="12.2545454545455" style="109" customWidth="1"/>
    <col min="11522" max="11522" width="17" style="109" customWidth="1"/>
    <col min="11523" max="11775" width="9" style="109"/>
    <col min="11776" max="11776" width="54" style="109" customWidth="1"/>
    <col min="11777" max="11777" width="12.2545454545455" style="109" customWidth="1"/>
    <col min="11778" max="11778" width="17" style="109" customWidth="1"/>
    <col min="11779" max="12031" width="9" style="109"/>
    <col min="12032" max="12032" width="54" style="109" customWidth="1"/>
    <col min="12033" max="12033" width="12.2545454545455" style="109" customWidth="1"/>
    <col min="12034" max="12034" width="17" style="109" customWidth="1"/>
    <col min="12035" max="12287" width="9" style="109"/>
    <col min="12288" max="12288" width="54" style="109" customWidth="1"/>
    <col min="12289" max="12289" width="12.2545454545455" style="109" customWidth="1"/>
    <col min="12290" max="12290" width="17" style="109" customWidth="1"/>
    <col min="12291" max="12543" width="9" style="109"/>
    <col min="12544" max="12544" width="54" style="109" customWidth="1"/>
    <col min="12545" max="12545" width="12.2545454545455" style="109" customWidth="1"/>
    <col min="12546" max="12546" width="17" style="109" customWidth="1"/>
    <col min="12547" max="12799" width="9" style="109"/>
    <col min="12800" max="12800" width="54" style="109" customWidth="1"/>
    <col min="12801" max="12801" width="12.2545454545455" style="109" customWidth="1"/>
    <col min="12802" max="12802" width="17" style="109" customWidth="1"/>
    <col min="12803" max="13055" width="9" style="109"/>
    <col min="13056" max="13056" width="54" style="109" customWidth="1"/>
    <col min="13057" max="13057" width="12.2545454545455" style="109" customWidth="1"/>
    <col min="13058" max="13058" width="17" style="109" customWidth="1"/>
    <col min="13059" max="13311" width="9" style="109"/>
    <col min="13312" max="13312" width="54" style="109" customWidth="1"/>
    <col min="13313" max="13313" width="12.2545454545455" style="109" customWidth="1"/>
    <col min="13314" max="13314" width="17" style="109" customWidth="1"/>
    <col min="13315" max="13567" width="9" style="109"/>
    <col min="13568" max="13568" width="54" style="109" customWidth="1"/>
    <col min="13569" max="13569" width="12.2545454545455" style="109" customWidth="1"/>
    <col min="13570" max="13570" width="17" style="109" customWidth="1"/>
    <col min="13571" max="13823" width="9" style="109"/>
    <col min="13824" max="13824" width="54" style="109" customWidth="1"/>
    <col min="13825" max="13825" width="12.2545454545455" style="109" customWidth="1"/>
    <col min="13826" max="13826" width="17" style="109" customWidth="1"/>
    <col min="13827" max="14079" width="9" style="109"/>
    <col min="14080" max="14080" width="54" style="109" customWidth="1"/>
    <col min="14081" max="14081" width="12.2545454545455" style="109" customWidth="1"/>
    <col min="14082" max="14082" width="17" style="109" customWidth="1"/>
    <col min="14083" max="14335" width="9" style="109"/>
    <col min="14336" max="14336" width="54" style="109" customWidth="1"/>
    <col min="14337" max="14337" width="12.2545454545455" style="109" customWidth="1"/>
    <col min="14338" max="14338" width="17" style="109" customWidth="1"/>
    <col min="14339" max="14591" width="9" style="109"/>
    <col min="14592" max="14592" width="54" style="109" customWidth="1"/>
    <col min="14593" max="14593" width="12.2545454545455" style="109" customWidth="1"/>
    <col min="14594" max="14594" width="17" style="109" customWidth="1"/>
    <col min="14595" max="14847" width="9" style="109"/>
    <col min="14848" max="14848" width="54" style="109" customWidth="1"/>
    <col min="14849" max="14849" width="12.2545454545455" style="109" customWidth="1"/>
    <col min="14850" max="14850" width="17" style="109" customWidth="1"/>
    <col min="14851" max="15103" width="9" style="109"/>
    <col min="15104" max="15104" width="54" style="109" customWidth="1"/>
    <col min="15105" max="15105" width="12.2545454545455" style="109" customWidth="1"/>
    <col min="15106" max="15106" width="17" style="109" customWidth="1"/>
    <col min="15107" max="15359" width="9" style="109"/>
    <col min="15360" max="15360" width="54" style="109" customWidth="1"/>
    <col min="15361" max="15361" width="12.2545454545455" style="109" customWidth="1"/>
    <col min="15362" max="15362" width="17" style="109" customWidth="1"/>
    <col min="15363" max="15615" width="9" style="109"/>
    <col min="15616" max="15616" width="54" style="109" customWidth="1"/>
    <col min="15617" max="15617" width="12.2545454545455" style="109" customWidth="1"/>
    <col min="15618" max="15618" width="17" style="109" customWidth="1"/>
    <col min="15619" max="15871" width="9" style="109"/>
    <col min="15872" max="15872" width="54" style="109" customWidth="1"/>
    <col min="15873" max="15873" width="12.2545454545455" style="109" customWidth="1"/>
    <col min="15874" max="15874" width="17" style="109" customWidth="1"/>
    <col min="15875" max="16127" width="9" style="109"/>
    <col min="16128" max="16128" width="54" style="109" customWidth="1"/>
    <col min="16129" max="16129" width="12.2545454545455" style="109" customWidth="1"/>
    <col min="16130" max="16130" width="17" style="109" customWidth="1"/>
    <col min="16131" max="16384" width="9" style="109"/>
  </cols>
  <sheetData>
    <row r="1" ht="17.25" customHeight="1" spans="2:4">
      <c r="B1" s="139" t="s">
        <v>1445</v>
      </c>
      <c r="C1" s="139"/>
      <c r="D1" s="139"/>
    </row>
    <row r="2" ht="21.75" customHeight="1" spans="4:4">
      <c r="D2" s="140" t="s">
        <v>1044</v>
      </c>
    </row>
    <row r="3" ht="17.25" customHeight="1" spans="1:4">
      <c r="A3" s="79" t="s">
        <v>1202</v>
      </c>
      <c r="B3" s="79" t="s">
        <v>52</v>
      </c>
      <c r="C3" s="141" t="s">
        <v>3</v>
      </c>
      <c r="D3" s="142"/>
    </row>
    <row r="4" s="136" customFormat="1" ht="33" customHeight="1" spans="1:4">
      <c r="A4" s="79"/>
      <c r="B4" s="79"/>
      <c r="C4" s="143"/>
      <c r="D4" s="144" t="s">
        <v>54</v>
      </c>
    </row>
    <row r="5" s="136" customFormat="1" ht="17.25" customHeight="1" spans="1:4">
      <c r="A5" s="145">
        <v>206</v>
      </c>
      <c r="B5" s="146" t="s">
        <v>312</v>
      </c>
      <c r="C5" s="147"/>
      <c r="D5" s="81"/>
    </row>
    <row r="6" s="136" customFormat="1" ht="17.25" customHeight="1" spans="1:4">
      <c r="A6" s="145">
        <v>20610</v>
      </c>
      <c r="B6" s="148" t="s">
        <v>1241</v>
      </c>
      <c r="C6" s="147"/>
      <c r="D6" s="81"/>
    </row>
    <row r="7" s="136" customFormat="1" ht="17.25" customHeight="1" spans="1:4">
      <c r="A7" s="145">
        <v>2061001</v>
      </c>
      <c r="B7" s="148" t="s">
        <v>1242</v>
      </c>
      <c r="C7" s="147"/>
      <c r="D7" s="81"/>
    </row>
    <row r="8" s="136" customFormat="1" ht="17.25" customHeight="1" spans="1:4">
      <c r="A8" s="145">
        <v>2061002</v>
      </c>
      <c r="B8" s="148" t="s">
        <v>1243</v>
      </c>
      <c r="C8" s="147"/>
      <c r="D8" s="81"/>
    </row>
    <row r="9" s="136" customFormat="1" ht="17.25" customHeight="1" spans="1:4">
      <c r="A9" s="145">
        <v>2061003</v>
      </c>
      <c r="B9" s="148" t="s">
        <v>1244</v>
      </c>
      <c r="C9" s="147"/>
      <c r="D9" s="81"/>
    </row>
    <row r="10" s="136" customFormat="1" ht="17.25" customHeight="1" spans="1:4">
      <c r="A10" s="145">
        <v>2061004</v>
      </c>
      <c r="B10" s="148" t="s">
        <v>1245</v>
      </c>
      <c r="C10" s="147"/>
      <c r="D10" s="81"/>
    </row>
    <row r="11" s="136" customFormat="1" ht="17.25" customHeight="1" spans="1:4">
      <c r="A11" s="145">
        <v>2061005</v>
      </c>
      <c r="B11" s="148" t="s">
        <v>1246</v>
      </c>
      <c r="C11" s="147"/>
      <c r="D11" s="81"/>
    </row>
    <row r="12" s="136" customFormat="1" ht="17.25" customHeight="1" spans="1:4">
      <c r="A12" s="145">
        <v>2061099</v>
      </c>
      <c r="B12" s="148" t="s">
        <v>1247</v>
      </c>
      <c r="C12" s="147"/>
      <c r="D12" s="81"/>
    </row>
    <row r="13" s="136" customFormat="1" ht="17.25" customHeight="1" spans="1:4">
      <c r="A13" s="145">
        <v>207</v>
      </c>
      <c r="B13" s="146" t="s">
        <v>359</v>
      </c>
      <c r="C13" s="147"/>
      <c r="D13" s="81"/>
    </row>
    <row r="14" s="136" customFormat="1" ht="17.25" customHeight="1" spans="1:4">
      <c r="A14" s="145">
        <v>20707</v>
      </c>
      <c r="B14" s="148" t="s">
        <v>1248</v>
      </c>
      <c r="C14" s="147"/>
      <c r="D14" s="81"/>
    </row>
    <row r="15" s="136" customFormat="1" ht="17.25" customHeight="1" spans="1:4">
      <c r="A15" s="145">
        <v>2070701</v>
      </c>
      <c r="B15" s="148" t="s">
        <v>1249</v>
      </c>
      <c r="C15" s="147"/>
      <c r="D15" s="81"/>
    </row>
    <row r="16" s="136" customFormat="1" ht="17.25" customHeight="1" spans="1:4">
      <c r="A16" s="145">
        <v>2070702</v>
      </c>
      <c r="B16" s="148" t="s">
        <v>1250</v>
      </c>
      <c r="C16" s="147"/>
      <c r="D16" s="81"/>
    </row>
    <row r="17" s="136" customFormat="1" ht="17.25" customHeight="1" spans="1:4">
      <c r="A17" s="145">
        <v>2070703</v>
      </c>
      <c r="B17" s="148" t="s">
        <v>1251</v>
      </c>
      <c r="C17" s="147"/>
      <c r="D17" s="114"/>
    </row>
    <row r="18" s="136" customFormat="1" ht="17.25" customHeight="1" spans="1:4">
      <c r="A18" s="145">
        <v>2070799</v>
      </c>
      <c r="B18" s="148" t="s">
        <v>1252</v>
      </c>
      <c r="C18" s="147"/>
      <c r="D18" s="81"/>
    </row>
    <row r="19" s="136" customFormat="1" ht="17.25" customHeight="1" spans="1:4">
      <c r="A19" s="145">
        <v>20709</v>
      </c>
      <c r="B19" s="148" t="s">
        <v>1253</v>
      </c>
      <c r="C19" s="147"/>
      <c r="D19" s="81"/>
    </row>
    <row r="20" s="136" customFormat="1" ht="17.25" customHeight="1" spans="1:4">
      <c r="A20" s="145">
        <v>2070901</v>
      </c>
      <c r="B20" s="148" t="s">
        <v>1254</v>
      </c>
      <c r="C20" s="147"/>
      <c r="D20" s="114"/>
    </row>
    <row r="21" s="136" customFormat="1" ht="17.25" customHeight="1" spans="1:4">
      <c r="A21" s="145">
        <v>2070902</v>
      </c>
      <c r="B21" s="148" t="s">
        <v>1255</v>
      </c>
      <c r="C21" s="147"/>
      <c r="D21" s="81"/>
    </row>
    <row r="22" s="136" customFormat="1" ht="17.25" customHeight="1" spans="1:4">
      <c r="A22" s="145">
        <v>2070903</v>
      </c>
      <c r="B22" s="148" t="s">
        <v>1256</v>
      </c>
      <c r="C22" s="147"/>
      <c r="D22" s="81"/>
    </row>
    <row r="23" s="136" customFormat="1" ht="17.25" customHeight="1" spans="1:4">
      <c r="A23" s="145">
        <v>2070904</v>
      </c>
      <c r="B23" s="148" t="s">
        <v>1257</v>
      </c>
      <c r="C23" s="147"/>
      <c r="D23" s="81"/>
    </row>
    <row r="24" s="136" customFormat="1" ht="17.25" customHeight="1" spans="1:4">
      <c r="A24" s="145">
        <v>2070999</v>
      </c>
      <c r="B24" s="148" t="s">
        <v>1258</v>
      </c>
      <c r="C24" s="147"/>
      <c r="D24" s="81"/>
    </row>
    <row r="25" s="136" customFormat="1" ht="17.25" customHeight="1" spans="1:4">
      <c r="A25" s="145">
        <v>20710</v>
      </c>
      <c r="B25" s="148" t="s">
        <v>1259</v>
      </c>
      <c r="C25" s="147"/>
      <c r="D25" s="81"/>
    </row>
    <row r="26" s="136" customFormat="1" ht="17.25" customHeight="1" spans="1:4">
      <c r="A26" s="145">
        <v>2071001</v>
      </c>
      <c r="B26" s="148" t="s">
        <v>1260</v>
      </c>
      <c r="C26" s="147"/>
      <c r="D26" s="81"/>
    </row>
    <row r="27" s="136" customFormat="1" ht="17.25" customHeight="1" spans="1:4">
      <c r="A27" s="145">
        <v>2071099</v>
      </c>
      <c r="B27" s="148" t="s">
        <v>1261</v>
      </c>
      <c r="C27" s="147"/>
      <c r="D27" s="81"/>
    </row>
    <row r="28" s="136" customFormat="1" ht="17.25" customHeight="1" spans="1:4">
      <c r="A28" s="145">
        <v>208</v>
      </c>
      <c r="B28" s="146" t="s">
        <v>401</v>
      </c>
      <c r="C28" s="147">
        <v>112</v>
      </c>
      <c r="D28" s="81"/>
    </row>
    <row r="29" s="136" customFormat="1" ht="17.25" customHeight="1" spans="1:4">
      <c r="A29" s="145">
        <v>20822</v>
      </c>
      <c r="B29" s="148" t="s">
        <v>1262</v>
      </c>
      <c r="C29" s="147">
        <v>112</v>
      </c>
      <c r="D29" s="81"/>
    </row>
    <row r="30" s="136" customFormat="1" ht="17.25" customHeight="1" spans="1:4">
      <c r="A30" s="145">
        <v>2082201</v>
      </c>
      <c r="B30" s="148" t="s">
        <v>1263</v>
      </c>
      <c r="C30" s="147">
        <v>112</v>
      </c>
      <c r="D30" s="81">
        <v>112</v>
      </c>
    </row>
    <row r="31" s="136" customFormat="1" ht="17.25" customHeight="1" spans="1:4">
      <c r="A31" s="145">
        <v>2082202</v>
      </c>
      <c r="B31" s="148" t="s">
        <v>1264</v>
      </c>
      <c r="C31" s="147"/>
      <c r="D31" s="81"/>
    </row>
    <row r="32" s="136" customFormat="1" ht="17.25" customHeight="1" spans="1:4">
      <c r="A32" s="145">
        <v>2082299</v>
      </c>
      <c r="B32" s="148" t="s">
        <v>1265</v>
      </c>
      <c r="C32" s="147"/>
      <c r="D32" s="81"/>
    </row>
    <row r="33" s="136" customFormat="1" ht="17.25" customHeight="1" spans="1:4">
      <c r="A33" s="145">
        <v>20823</v>
      </c>
      <c r="B33" s="148" t="s">
        <v>1266</v>
      </c>
      <c r="C33" s="147"/>
      <c r="D33" s="81"/>
    </row>
    <row r="34" s="136" customFormat="1" ht="17.25" customHeight="1" spans="1:4">
      <c r="A34" s="145">
        <v>2082301</v>
      </c>
      <c r="B34" s="148" t="s">
        <v>1263</v>
      </c>
      <c r="C34" s="147"/>
      <c r="D34" s="81"/>
    </row>
    <row r="35" s="136" customFormat="1" ht="17.25" customHeight="1" spans="1:4">
      <c r="A35" s="145">
        <v>2082302</v>
      </c>
      <c r="B35" s="148" t="s">
        <v>1264</v>
      </c>
      <c r="C35" s="147"/>
      <c r="D35" s="81"/>
    </row>
    <row r="36" s="136" customFormat="1" ht="17.25" customHeight="1" spans="1:4">
      <c r="A36" s="145">
        <v>2082399</v>
      </c>
      <c r="B36" s="148" t="s">
        <v>1267</v>
      </c>
      <c r="C36" s="147"/>
      <c r="D36" s="81"/>
    </row>
    <row r="37" s="136" customFormat="1" ht="17.25" customHeight="1" spans="1:4">
      <c r="A37" s="145">
        <v>20829</v>
      </c>
      <c r="B37" s="148" t="s">
        <v>1268</v>
      </c>
      <c r="C37" s="147"/>
      <c r="D37" s="81"/>
    </row>
    <row r="38" s="136" customFormat="1" ht="17.25" customHeight="1" spans="1:4">
      <c r="A38" s="145">
        <v>2082901</v>
      </c>
      <c r="B38" s="148" t="s">
        <v>1264</v>
      </c>
      <c r="C38" s="147"/>
      <c r="D38" s="81"/>
    </row>
    <row r="39" s="136" customFormat="1" ht="17.25" customHeight="1" spans="1:4">
      <c r="A39" s="145">
        <v>2082999</v>
      </c>
      <c r="B39" s="148" t="s">
        <v>1269</v>
      </c>
      <c r="C39" s="147"/>
      <c r="D39" s="81"/>
    </row>
    <row r="40" s="136" customFormat="1" ht="17.25" customHeight="1" spans="1:4">
      <c r="A40" s="145">
        <v>211</v>
      </c>
      <c r="B40" s="146" t="s">
        <v>568</v>
      </c>
      <c r="C40" s="147"/>
      <c r="D40" s="81"/>
    </row>
    <row r="41" s="136" customFormat="1" ht="17.25" customHeight="1" spans="1:4">
      <c r="A41" s="145">
        <v>21160</v>
      </c>
      <c r="B41" s="148" t="s">
        <v>1270</v>
      </c>
      <c r="C41" s="147"/>
      <c r="D41" s="81"/>
    </row>
    <row r="42" s="136" customFormat="1" ht="17.25" customHeight="1" spans="1:4">
      <c r="A42" s="145">
        <v>2116001</v>
      </c>
      <c r="B42" s="148" t="s">
        <v>1271</v>
      </c>
      <c r="C42" s="147"/>
      <c r="D42" s="81"/>
    </row>
    <row r="43" s="136" customFormat="1" ht="17.25" customHeight="1" spans="1:4">
      <c r="A43" s="145">
        <v>2116002</v>
      </c>
      <c r="B43" s="148" t="s">
        <v>1272</v>
      </c>
      <c r="C43" s="147"/>
      <c r="D43" s="81"/>
    </row>
    <row r="44" s="136" customFormat="1" ht="17.25" customHeight="1" spans="1:4">
      <c r="A44" s="145">
        <v>2116003</v>
      </c>
      <c r="B44" s="148" t="s">
        <v>1273</v>
      </c>
      <c r="C44" s="147"/>
      <c r="D44" s="81"/>
    </row>
    <row r="45" s="136" customFormat="1" ht="17.25" customHeight="1" spans="1:4">
      <c r="A45" s="145">
        <v>2116099</v>
      </c>
      <c r="B45" s="148" t="s">
        <v>1274</v>
      </c>
      <c r="C45" s="147"/>
      <c r="D45" s="81"/>
    </row>
    <row r="46" s="136" customFormat="1" ht="17.25" customHeight="1" spans="1:4">
      <c r="A46" s="145">
        <v>21161</v>
      </c>
      <c r="B46" s="148" t="s">
        <v>1275</v>
      </c>
      <c r="C46" s="147"/>
      <c r="D46" s="81"/>
    </row>
    <row r="47" s="136" customFormat="1" ht="17.25" customHeight="1" spans="1:4">
      <c r="A47" s="145">
        <v>2116101</v>
      </c>
      <c r="B47" s="148" t="s">
        <v>1276</v>
      </c>
      <c r="C47" s="147"/>
      <c r="D47" s="81"/>
    </row>
    <row r="48" s="136" customFormat="1" ht="17.25" customHeight="1" spans="1:4">
      <c r="A48" s="145">
        <v>2116102</v>
      </c>
      <c r="B48" s="148" t="s">
        <v>1277</v>
      </c>
      <c r="C48" s="147"/>
      <c r="D48" s="81"/>
    </row>
    <row r="49" s="136" customFormat="1" ht="17.25" customHeight="1" spans="1:4">
      <c r="A49" s="145">
        <v>2116103</v>
      </c>
      <c r="B49" s="148" t="s">
        <v>1278</v>
      </c>
      <c r="C49" s="147"/>
      <c r="D49" s="81"/>
    </row>
    <row r="50" s="136" customFormat="1" ht="17.25" customHeight="1" spans="1:4">
      <c r="A50" s="145">
        <v>2116104</v>
      </c>
      <c r="B50" s="148" t="s">
        <v>1279</v>
      </c>
      <c r="C50" s="147"/>
      <c r="D50" s="81"/>
    </row>
    <row r="51" s="136" customFormat="1" ht="17.25" customHeight="1" spans="1:4">
      <c r="A51" s="145">
        <v>212</v>
      </c>
      <c r="B51" s="146" t="s">
        <v>633</v>
      </c>
      <c r="C51" s="147">
        <f>C52+C65+C69+C70+C76+C80+C84+C88+C94</f>
        <v>141254</v>
      </c>
      <c r="D51" s="81"/>
    </row>
    <row r="52" s="136" customFormat="1" ht="17.25" customHeight="1" spans="1:4">
      <c r="A52" s="145">
        <v>21208</v>
      </c>
      <c r="B52" s="148" t="s">
        <v>1280</v>
      </c>
      <c r="C52" s="147">
        <f>C54</f>
        <v>124254</v>
      </c>
      <c r="D52" s="81"/>
    </row>
    <row r="53" s="136" customFormat="1" ht="17.25" customHeight="1" spans="1:4">
      <c r="A53" s="145">
        <v>2120801</v>
      </c>
      <c r="B53" s="148" t="s">
        <v>1281</v>
      </c>
      <c r="C53" s="147"/>
      <c r="D53" s="81"/>
    </row>
    <row r="54" s="136" customFormat="1" ht="17.25" customHeight="1" spans="1:4">
      <c r="A54" s="145">
        <v>2120802</v>
      </c>
      <c r="B54" s="148" t="s">
        <v>1282</v>
      </c>
      <c r="C54" s="147">
        <v>124254</v>
      </c>
      <c r="D54" s="81"/>
    </row>
    <row r="55" s="136" customFormat="1" ht="17.25" customHeight="1" spans="1:4">
      <c r="A55" s="145">
        <v>2120803</v>
      </c>
      <c r="B55" s="148" t="s">
        <v>1283</v>
      </c>
      <c r="C55" s="147"/>
      <c r="D55" s="81"/>
    </row>
    <row r="56" s="136" customFormat="1" ht="17.25" customHeight="1" spans="1:4">
      <c r="A56" s="145">
        <v>2120804</v>
      </c>
      <c r="B56" s="148" t="s">
        <v>1284</v>
      </c>
      <c r="C56" s="147"/>
      <c r="D56" s="81"/>
    </row>
    <row r="57" s="136" customFormat="1" ht="17.25" customHeight="1" spans="1:4">
      <c r="A57" s="145">
        <v>2120805</v>
      </c>
      <c r="B57" s="148" t="s">
        <v>1285</v>
      </c>
      <c r="C57" s="147"/>
      <c r="D57" s="81"/>
    </row>
    <row r="58" s="136" customFormat="1" ht="17.25" customHeight="1" spans="1:4">
      <c r="A58" s="145">
        <v>2120806</v>
      </c>
      <c r="B58" s="148" t="s">
        <v>1286</v>
      </c>
      <c r="C58" s="147"/>
      <c r="D58" s="81"/>
    </row>
    <row r="59" s="136" customFormat="1" ht="17.25" customHeight="1" spans="1:4">
      <c r="A59" s="145">
        <v>2120807</v>
      </c>
      <c r="B59" s="148" t="s">
        <v>1287</v>
      </c>
      <c r="C59" s="147"/>
      <c r="D59" s="81"/>
    </row>
    <row r="60" s="136" customFormat="1" ht="17.25" customHeight="1" spans="1:4">
      <c r="A60" s="145">
        <v>2120809</v>
      </c>
      <c r="B60" s="148" t="s">
        <v>1288</v>
      </c>
      <c r="C60" s="147"/>
      <c r="D60" s="81"/>
    </row>
    <row r="61" s="136" customFormat="1" ht="17.25" customHeight="1" spans="1:4">
      <c r="A61" s="145">
        <v>2120810</v>
      </c>
      <c r="B61" s="148" t="s">
        <v>1289</v>
      </c>
      <c r="C61" s="147"/>
      <c r="D61" s="81"/>
    </row>
    <row r="62" s="136" customFormat="1" ht="17.25" customHeight="1" spans="1:4">
      <c r="A62" s="145">
        <v>2120811</v>
      </c>
      <c r="B62" s="148" t="s">
        <v>1290</v>
      </c>
      <c r="C62" s="147"/>
      <c r="D62" s="81"/>
    </row>
    <row r="63" s="136" customFormat="1" ht="17.25" customHeight="1" spans="1:4">
      <c r="A63" s="145">
        <v>2120813</v>
      </c>
      <c r="B63" s="148" t="s">
        <v>922</v>
      </c>
      <c r="C63" s="147"/>
      <c r="D63" s="81"/>
    </row>
    <row r="64" s="136" customFormat="1" ht="17.25" customHeight="1" spans="1:4">
      <c r="A64" s="145">
        <v>2120899</v>
      </c>
      <c r="B64" s="148" t="s">
        <v>1291</v>
      </c>
      <c r="C64" s="147"/>
      <c r="D64" s="81"/>
    </row>
    <row r="65" s="136" customFormat="1" ht="17.25" customHeight="1" spans="1:4">
      <c r="A65" s="145">
        <v>21210</v>
      </c>
      <c r="B65" s="148" t="s">
        <v>1292</v>
      </c>
      <c r="C65" s="147">
        <v>8900</v>
      </c>
      <c r="D65" s="81"/>
    </row>
    <row r="66" s="136" customFormat="1" ht="17.25" customHeight="1" spans="1:4">
      <c r="A66" s="145">
        <v>2121001</v>
      </c>
      <c r="B66" s="148" t="s">
        <v>1281</v>
      </c>
      <c r="C66" s="147"/>
      <c r="D66" s="81"/>
    </row>
    <row r="67" s="136" customFormat="1" ht="17.25" customHeight="1" spans="1:4">
      <c r="A67" s="145">
        <v>2121002</v>
      </c>
      <c r="B67" s="148" t="s">
        <v>1282</v>
      </c>
      <c r="C67" s="147">
        <v>8900</v>
      </c>
      <c r="D67" s="81"/>
    </row>
    <row r="68" s="136" customFormat="1" ht="17.25" customHeight="1" spans="1:4">
      <c r="A68" s="145">
        <v>2121099</v>
      </c>
      <c r="B68" s="148" t="s">
        <v>1293</v>
      </c>
      <c r="C68" s="147"/>
      <c r="D68" s="81"/>
    </row>
    <row r="69" s="136" customFormat="1" ht="17.25" customHeight="1" spans="1:4">
      <c r="A69" s="145">
        <v>21211</v>
      </c>
      <c r="B69" s="148" t="s">
        <v>1294</v>
      </c>
      <c r="C69" s="147">
        <v>600</v>
      </c>
      <c r="D69" s="81"/>
    </row>
    <row r="70" s="136" customFormat="1" ht="17.25" customHeight="1" spans="1:4">
      <c r="A70" s="145">
        <v>21213</v>
      </c>
      <c r="B70" s="148" t="s">
        <v>1295</v>
      </c>
      <c r="C70" s="147">
        <v>4000</v>
      </c>
      <c r="D70" s="81"/>
    </row>
    <row r="71" s="136" customFormat="1" ht="17.25" customHeight="1" spans="1:4">
      <c r="A71" s="145">
        <v>2121301</v>
      </c>
      <c r="B71" s="148" t="s">
        <v>1296</v>
      </c>
      <c r="C71" s="147"/>
      <c r="D71" s="81"/>
    </row>
    <row r="72" s="136" customFormat="1" ht="17.25" customHeight="1" spans="1:4">
      <c r="A72" s="145">
        <v>2121302</v>
      </c>
      <c r="B72" s="148" t="s">
        <v>1297</v>
      </c>
      <c r="C72" s="147"/>
      <c r="D72" s="81"/>
    </row>
    <row r="73" s="136" customFormat="1" ht="17.25" customHeight="1" spans="1:4">
      <c r="A73" s="145">
        <v>2121303</v>
      </c>
      <c r="B73" s="148" t="s">
        <v>1298</v>
      </c>
      <c r="C73" s="147"/>
      <c r="D73" s="81"/>
    </row>
    <row r="74" s="136" customFormat="1" ht="17.25" customHeight="1" spans="1:4">
      <c r="A74" s="145">
        <v>2121304</v>
      </c>
      <c r="B74" s="148" t="s">
        <v>1299</v>
      </c>
      <c r="C74" s="147"/>
      <c r="D74" s="81"/>
    </row>
    <row r="75" s="136" customFormat="1" ht="17.25" customHeight="1" spans="1:4">
      <c r="A75" s="145">
        <v>2121399</v>
      </c>
      <c r="B75" s="148" t="s">
        <v>1300</v>
      </c>
      <c r="C75" s="147">
        <v>4000</v>
      </c>
      <c r="D75" s="81"/>
    </row>
    <row r="76" s="136" customFormat="1" ht="17.25" customHeight="1" spans="1:4">
      <c r="A76" s="145">
        <v>21214</v>
      </c>
      <c r="B76" s="148" t="s">
        <v>1301</v>
      </c>
      <c r="C76" s="147"/>
      <c r="D76" s="81"/>
    </row>
    <row r="77" s="136" customFormat="1" ht="17.25" customHeight="1" spans="1:4">
      <c r="A77" s="145">
        <v>2121401</v>
      </c>
      <c r="B77" s="148" t="s">
        <v>1302</v>
      </c>
      <c r="C77" s="147"/>
      <c r="D77" s="81"/>
    </row>
    <row r="78" s="136" customFormat="1" ht="17.25" customHeight="1" spans="1:4">
      <c r="A78" s="145">
        <v>2121402</v>
      </c>
      <c r="B78" s="148" t="s">
        <v>1303</v>
      </c>
      <c r="C78" s="147"/>
      <c r="D78" s="81"/>
    </row>
    <row r="79" s="136" customFormat="1" ht="17.25" customHeight="1" spans="1:4">
      <c r="A79" s="145">
        <v>2121499</v>
      </c>
      <c r="B79" s="148" t="s">
        <v>1304</v>
      </c>
      <c r="C79" s="147"/>
      <c r="D79" s="81"/>
    </row>
    <row r="80" s="136" customFormat="1" ht="17.25" customHeight="1" spans="1:4">
      <c r="A80" s="145">
        <v>21215</v>
      </c>
      <c r="B80" s="148" t="s">
        <v>1305</v>
      </c>
      <c r="C80" s="147"/>
      <c r="D80" s="81"/>
    </row>
    <row r="81" s="136" customFormat="1" ht="17.25" customHeight="1" spans="1:4">
      <c r="A81" s="145">
        <v>2121501</v>
      </c>
      <c r="B81" s="148" t="s">
        <v>1281</v>
      </c>
      <c r="C81" s="147"/>
      <c r="D81" s="81"/>
    </row>
    <row r="82" s="136" customFormat="1" ht="17.25" customHeight="1" spans="1:4">
      <c r="A82" s="145">
        <v>2121502</v>
      </c>
      <c r="B82" s="148" t="s">
        <v>1282</v>
      </c>
      <c r="C82" s="147"/>
      <c r="D82" s="81"/>
    </row>
    <row r="83" s="136" customFormat="1" ht="17.25" customHeight="1" spans="1:4">
      <c r="A83" s="145">
        <v>2121599</v>
      </c>
      <c r="B83" s="148" t="s">
        <v>1306</v>
      </c>
      <c r="C83" s="147"/>
      <c r="D83" s="81"/>
    </row>
    <row r="84" s="136" customFormat="1" ht="17.25" customHeight="1" spans="1:4">
      <c r="A84" s="145">
        <v>21216</v>
      </c>
      <c r="B84" s="148" t="s">
        <v>1307</v>
      </c>
      <c r="C84" s="147"/>
      <c r="D84" s="81"/>
    </row>
    <row r="85" s="136" customFormat="1" ht="17.25" customHeight="1" spans="1:4">
      <c r="A85" s="145">
        <v>2121601</v>
      </c>
      <c r="B85" s="148" t="s">
        <v>1281</v>
      </c>
      <c r="C85" s="147"/>
      <c r="D85" s="81"/>
    </row>
    <row r="86" s="136" customFormat="1" ht="17.25" customHeight="1" spans="1:4">
      <c r="A86" s="145">
        <v>2121602</v>
      </c>
      <c r="B86" s="148" t="s">
        <v>1282</v>
      </c>
      <c r="C86" s="147"/>
      <c r="D86" s="81"/>
    </row>
    <row r="87" s="136" customFormat="1" ht="17.25" customHeight="1" spans="1:4">
      <c r="A87" s="145">
        <v>2121699</v>
      </c>
      <c r="B87" s="148" t="s">
        <v>1308</v>
      </c>
      <c r="C87" s="147"/>
      <c r="D87" s="114"/>
    </row>
    <row r="88" s="136" customFormat="1" ht="17.25" customHeight="1" spans="1:4">
      <c r="A88" s="145">
        <v>21217</v>
      </c>
      <c r="B88" s="148" t="s">
        <v>1309</v>
      </c>
      <c r="C88" s="147"/>
      <c r="D88" s="149"/>
    </row>
    <row r="89" s="136" customFormat="1" ht="17.25" customHeight="1" spans="1:4">
      <c r="A89" s="145">
        <v>2121701</v>
      </c>
      <c r="B89" s="148" t="s">
        <v>1296</v>
      </c>
      <c r="C89" s="147"/>
      <c r="D89" s="149"/>
    </row>
    <row r="90" s="136" customFormat="1" ht="17.25" customHeight="1" spans="1:4">
      <c r="A90" s="145">
        <v>2121702</v>
      </c>
      <c r="B90" s="148" t="s">
        <v>1297</v>
      </c>
      <c r="C90" s="147"/>
      <c r="D90" s="149"/>
    </row>
    <row r="91" s="136" customFormat="1" ht="17.25" customHeight="1" spans="1:4">
      <c r="A91" s="145">
        <v>2121703</v>
      </c>
      <c r="B91" s="148" t="s">
        <v>1298</v>
      </c>
      <c r="C91" s="147"/>
      <c r="D91" s="149"/>
    </row>
    <row r="92" s="136" customFormat="1" ht="17.25" customHeight="1" spans="1:4">
      <c r="A92" s="145">
        <v>2121704</v>
      </c>
      <c r="B92" s="148" t="s">
        <v>1299</v>
      </c>
      <c r="C92" s="147"/>
      <c r="D92" s="149"/>
    </row>
    <row r="93" s="136" customFormat="1" ht="17.25" customHeight="1" spans="1:4">
      <c r="A93" s="145">
        <v>2121799</v>
      </c>
      <c r="B93" s="148" t="s">
        <v>1310</v>
      </c>
      <c r="C93" s="147"/>
      <c r="D93" s="149"/>
    </row>
    <row r="94" s="136" customFormat="1" ht="17.25" customHeight="1" spans="1:4">
      <c r="A94" s="145">
        <v>21218</v>
      </c>
      <c r="B94" s="148" t="s">
        <v>1311</v>
      </c>
      <c r="C94" s="147">
        <v>3500</v>
      </c>
      <c r="D94" s="149"/>
    </row>
    <row r="95" s="136" customFormat="1" ht="17.25" customHeight="1" spans="1:4">
      <c r="A95" s="145">
        <v>2121801</v>
      </c>
      <c r="B95" s="148" t="s">
        <v>1302</v>
      </c>
      <c r="C95" s="147"/>
      <c r="D95" s="149"/>
    </row>
    <row r="96" s="136" customFormat="1" ht="17.25" customHeight="1" spans="1:4">
      <c r="A96" s="145">
        <v>2121899</v>
      </c>
      <c r="B96" s="148" t="s">
        <v>1312</v>
      </c>
      <c r="C96" s="147">
        <v>3500</v>
      </c>
      <c r="D96" s="149"/>
    </row>
    <row r="97" s="136" customFormat="1" ht="17.25" customHeight="1" spans="1:4">
      <c r="A97" s="145">
        <v>213</v>
      </c>
      <c r="B97" s="146" t="s">
        <v>649</v>
      </c>
      <c r="C97" s="147">
        <v>360</v>
      </c>
      <c r="D97" s="149"/>
    </row>
    <row r="98" s="136" customFormat="1" ht="17.25" customHeight="1" spans="1:4">
      <c r="A98" s="145">
        <v>21366</v>
      </c>
      <c r="B98" s="148" t="s">
        <v>1313</v>
      </c>
      <c r="C98" s="147">
        <v>360</v>
      </c>
      <c r="D98" s="149"/>
    </row>
    <row r="99" s="136" customFormat="1" ht="17.25" customHeight="1" spans="1:4">
      <c r="A99" s="145">
        <v>2136601</v>
      </c>
      <c r="B99" s="148" t="s">
        <v>1264</v>
      </c>
      <c r="C99" s="147"/>
      <c r="D99" s="149"/>
    </row>
    <row r="100" s="136" customFormat="1" ht="17.25" customHeight="1" spans="1:4">
      <c r="A100" s="145">
        <v>2136602</v>
      </c>
      <c r="B100" s="148" t="s">
        <v>1314</v>
      </c>
      <c r="C100" s="147"/>
      <c r="D100" s="149"/>
    </row>
    <row r="101" s="136" customFormat="1" ht="17.25" customHeight="1" spans="1:4">
      <c r="A101" s="145">
        <v>2136603</v>
      </c>
      <c r="B101" s="148" t="s">
        <v>1315</v>
      </c>
      <c r="C101" s="147"/>
      <c r="D101" s="149"/>
    </row>
    <row r="102" s="136" customFormat="1" ht="17.25" customHeight="1" spans="1:4">
      <c r="A102" s="145">
        <v>2136699</v>
      </c>
      <c r="B102" s="148" t="s">
        <v>1316</v>
      </c>
      <c r="C102" s="147">
        <v>360</v>
      </c>
      <c r="D102" s="149">
        <v>360</v>
      </c>
    </row>
    <row r="103" s="136" customFormat="1" ht="17.25" customHeight="1" spans="1:4">
      <c r="A103" s="145">
        <v>21367</v>
      </c>
      <c r="B103" s="148" t="s">
        <v>1317</v>
      </c>
      <c r="C103" s="147"/>
      <c r="D103" s="149"/>
    </row>
    <row r="104" s="136" customFormat="1" ht="17.25" customHeight="1" spans="1:4">
      <c r="A104" s="145">
        <v>2136701</v>
      </c>
      <c r="B104" s="148" t="s">
        <v>1264</v>
      </c>
      <c r="C104" s="147"/>
      <c r="D104" s="149"/>
    </row>
    <row r="105" s="136" customFormat="1" ht="17.25" customHeight="1" spans="1:4">
      <c r="A105" s="145">
        <v>2136702</v>
      </c>
      <c r="B105" s="148" t="s">
        <v>1314</v>
      </c>
      <c r="C105" s="147"/>
      <c r="D105" s="149"/>
    </row>
    <row r="106" s="136" customFormat="1" ht="17.25" customHeight="1" spans="1:4">
      <c r="A106" s="145">
        <v>2136703</v>
      </c>
      <c r="B106" s="148" t="s">
        <v>1318</v>
      </c>
      <c r="C106" s="147"/>
      <c r="D106" s="150"/>
    </row>
    <row r="107" s="136" customFormat="1" ht="17.25" customHeight="1" spans="1:4">
      <c r="A107" s="145">
        <v>2136799</v>
      </c>
      <c r="B107" s="148" t="s">
        <v>1319</v>
      </c>
      <c r="C107" s="147"/>
      <c r="D107" s="149"/>
    </row>
    <row r="108" s="136" customFormat="1" ht="17.25" customHeight="1" spans="1:4">
      <c r="A108" s="145">
        <v>21369</v>
      </c>
      <c r="B108" s="148" t="s">
        <v>1320</v>
      </c>
      <c r="C108" s="147"/>
      <c r="D108" s="149"/>
    </row>
    <row r="109" s="136" customFormat="1" ht="17.25" customHeight="1" spans="1:4">
      <c r="A109" s="145">
        <v>2136901</v>
      </c>
      <c r="B109" s="148" t="s">
        <v>715</v>
      </c>
      <c r="C109" s="147"/>
      <c r="D109" s="149"/>
    </row>
    <row r="110" s="136" customFormat="1" ht="17.25" customHeight="1" spans="1:4">
      <c r="A110" s="145">
        <v>2136902</v>
      </c>
      <c r="B110" s="148" t="s">
        <v>1321</v>
      </c>
      <c r="C110" s="147"/>
      <c r="D110" s="149"/>
    </row>
    <row r="111" s="136" customFormat="1" ht="17.25" customHeight="1" spans="1:4">
      <c r="A111" s="145">
        <v>2136903</v>
      </c>
      <c r="B111" s="148" t="s">
        <v>1322</v>
      </c>
      <c r="C111" s="147"/>
      <c r="D111" s="149"/>
    </row>
    <row r="112" s="136" customFormat="1" ht="17.25" customHeight="1" spans="1:4">
      <c r="A112" s="145">
        <v>2136999</v>
      </c>
      <c r="B112" s="148" t="s">
        <v>1323</v>
      </c>
      <c r="C112" s="147"/>
      <c r="D112" s="149"/>
    </row>
    <row r="113" s="136" customFormat="1" ht="17.25" customHeight="1" spans="1:4">
      <c r="A113" s="145">
        <v>21370</v>
      </c>
      <c r="B113" s="148" t="s">
        <v>1324</v>
      </c>
      <c r="C113" s="147"/>
      <c r="D113" s="149"/>
    </row>
    <row r="114" s="136" customFormat="1" ht="17.25" customHeight="1" spans="1:4">
      <c r="A114" s="145">
        <v>2137001</v>
      </c>
      <c r="B114" s="148" t="s">
        <v>1264</v>
      </c>
      <c r="C114" s="147"/>
      <c r="D114" s="149"/>
    </row>
    <row r="115" s="136" customFormat="1" ht="17.25" customHeight="1" spans="1:4">
      <c r="A115" s="145">
        <v>2137099</v>
      </c>
      <c r="B115" s="148" t="s">
        <v>1325</v>
      </c>
      <c r="C115" s="147"/>
      <c r="D115" s="149"/>
    </row>
    <row r="116" s="136" customFormat="1" ht="17.25" customHeight="1" spans="1:4">
      <c r="A116" s="145">
        <v>21371</v>
      </c>
      <c r="B116" s="148" t="s">
        <v>1326</v>
      </c>
      <c r="C116" s="147"/>
      <c r="D116" s="149"/>
    </row>
    <row r="117" s="136" customFormat="1" ht="17.25" customHeight="1" spans="1:4">
      <c r="A117" s="145">
        <v>2137101</v>
      </c>
      <c r="B117" s="148" t="s">
        <v>715</v>
      </c>
      <c r="C117" s="147"/>
      <c r="D117" s="149"/>
    </row>
    <row r="118" s="136" customFormat="1" ht="17.25" customHeight="1" spans="1:4">
      <c r="A118" s="145">
        <v>2137102</v>
      </c>
      <c r="B118" s="148" t="s">
        <v>1321</v>
      </c>
      <c r="C118" s="147"/>
      <c r="D118" s="149"/>
    </row>
    <row r="119" s="136" customFormat="1" ht="17.25" customHeight="1" spans="1:4">
      <c r="A119" s="145">
        <v>2137103</v>
      </c>
      <c r="B119" s="148" t="s">
        <v>1322</v>
      </c>
      <c r="C119" s="147"/>
      <c r="D119" s="149"/>
    </row>
    <row r="120" s="136" customFormat="1" ht="17.25" customHeight="1" spans="1:4">
      <c r="A120" s="145">
        <v>2137199</v>
      </c>
      <c r="B120" s="148" t="s">
        <v>1327</v>
      </c>
      <c r="C120" s="147"/>
      <c r="D120" s="149"/>
    </row>
    <row r="121" s="136" customFormat="1" ht="17.25" customHeight="1" spans="1:4">
      <c r="A121" s="145">
        <v>214</v>
      </c>
      <c r="B121" s="146" t="s">
        <v>746</v>
      </c>
      <c r="C121" s="147"/>
      <c r="D121" s="149"/>
    </row>
    <row r="122" s="136" customFormat="1" ht="17.25" customHeight="1" spans="1:4">
      <c r="A122" s="145">
        <v>21460</v>
      </c>
      <c r="B122" s="148" t="s">
        <v>1328</v>
      </c>
      <c r="C122" s="147"/>
      <c r="D122" s="149"/>
    </row>
    <row r="123" s="136" customFormat="1" ht="17.25" customHeight="1" spans="1:4">
      <c r="A123" s="145">
        <v>2146001</v>
      </c>
      <c r="B123" s="148" t="s">
        <v>748</v>
      </c>
      <c r="C123" s="147"/>
      <c r="D123" s="149"/>
    </row>
    <row r="124" s="136" customFormat="1" ht="17.25" customHeight="1" spans="1:4">
      <c r="A124" s="145">
        <v>2146002</v>
      </c>
      <c r="B124" s="148" t="s">
        <v>749</v>
      </c>
      <c r="C124" s="147"/>
      <c r="D124" s="149"/>
    </row>
    <row r="125" s="136" customFormat="1" ht="17.25" customHeight="1" spans="1:4">
      <c r="A125" s="145">
        <v>2146003</v>
      </c>
      <c r="B125" s="148" t="s">
        <v>1329</v>
      </c>
      <c r="C125" s="147"/>
      <c r="D125" s="150"/>
    </row>
    <row r="126" s="136" customFormat="1" ht="17.25" customHeight="1" spans="1:4">
      <c r="A126" s="145">
        <v>2146099</v>
      </c>
      <c r="B126" s="148" t="s">
        <v>1330</v>
      </c>
      <c r="C126" s="147"/>
      <c r="D126" s="149"/>
    </row>
    <row r="127" s="136" customFormat="1" ht="17.25" customHeight="1" spans="1:4">
      <c r="A127" s="145">
        <v>21462</v>
      </c>
      <c r="B127" s="148" t="s">
        <v>1331</v>
      </c>
      <c r="C127" s="147"/>
      <c r="D127" s="149"/>
    </row>
    <row r="128" s="136" customFormat="1" ht="17.25" customHeight="1" spans="1:4">
      <c r="A128" s="145">
        <v>2146201</v>
      </c>
      <c r="B128" s="148" t="s">
        <v>1329</v>
      </c>
      <c r="C128" s="147"/>
      <c r="D128" s="149"/>
    </row>
    <row r="129" s="136" customFormat="1" ht="17.25" customHeight="1" spans="1:4">
      <c r="A129" s="145">
        <v>2146202</v>
      </c>
      <c r="B129" s="148" t="s">
        <v>1332</v>
      </c>
      <c r="C129" s="147"/>
      <c r="D129" s="149"/>
    </row>
    <row r="130" s="136" customFormat="1" ht="17.25" customHeight="1" spans="1:4">
      <c r="A130" s="145">
        <v>2146203</v>
      </c>
      <c r="B130" s="148" t="s">
        <v>1333</v>
      </c>
      <c r="C130" s="147"/>
      <c r="D130" s="149"/>
    </row>
    <row r="131" s="136" customFormat="1" ht="17.25" customHeight="1" spans="1:4">
      <c r="A131" s="145">
        <v>2146299</v>
      </c>
      <c r="B131" s="148" t="s">
        <v>1334</v>
      </c>
      <c r="C131" s="147"/>
      <c r="D131" s="149"/>
    </row>
    <row r="132" s="136" customFormat="1" ht="17.25" customHeight="1" spans="1:4">
      <c r="A132" s="145">
        <v>21463</v>
      </c>
      <c r="B132" s="148" t="s">
        <v>1335</v>
      </c>
      <c r="C132" s="147"/>
      <c r="D132" s="149"/>
    </row>
    <row r="133" s="136" customFormat="1" ht="17.25" customHeight="1" spans="1:4">
      <c r="A133" s="145">
        <v>2146301</v>
      </c>
      <c r="B133" s="148" t="s">
        <v>755</v>
      </c>
      <c r="C133" s="147"/>
      <c r="D133" s="149"/>
    </row>
    <row r="134" s="136" customFormat="1" ht="17.25" customHeight="1" spans="1:4">
      <c r="A134" s="145">
        <v>2146302</v>
      </c>
      <c r="B134" s="148" t="s">
        <v>1336</v>
      </c>
      <c r="C134" s="147"/>
      <c r="D134" s="149"/>
    </row>
    <row r="135" s="136" customFormat="1" ht="17.25" customHeight="1" spans="1:4">
      <c r="A135" s="145">
        <v>2146303</v>
      </c>
      <c r="B135" s="148" t="s">
        <v>1337</v>
      </c>
      <c r="C135" s="147"/>
      <c r="D135" s="149"/>
    </row>
    <row r="136" s="136" customFormat="1" ht="17.25" customHeight="1" spans="1:4">
      <c r="A136" s="145">
        <v>2146399</v>
      </c>
      <c r="B136" s="148" t="s">
        <v>1338</v>
      </c>
      <c r="C136" s="147"/>
      <c r="D136" s="149"/>
    </row>
    <row r="137" s="136" customFormat="1" ht="17.25" customHeight="1" spans="1:4">
      <c r="A137" s="145">
        <v>21464</v>
      </c>
      <c r="B137" s="148" t="s">
        <v>1339</v>
      </c>
      <c r="C137" s="147"/>
      <c r="D137" s="149"/>
    </row>
    <row r="138" s="136" customFormat="1" ht="17.25" customHeight="1" spans="1:4">
      <c r="A138" s="145">
        <v>2146401</v>
      </c>
      <c r="B138" s="148" t="s">
        <v>1340</v>
      </c>
      <c r="C138" s="147"/>
      <c r="D138" s="149"/>
    </row>
    <row r="139" s="136" customFormat="1" ht="17.25" customHeight="1" spans="1:4">
      <c r="A139" s="145">
        <v>2146402</v>
      </c>
      <c r="B139" s="148" t="s">
        <v>1341</v>
      </c>
      <c r="C139" s="147"/>
      <c r="D139" s="149"/>
    </row>
    <row r="140" s="136" customFormat="1" ht="17.25" customHeight="1" spans="1:4">
      <c r="A140" s="145">
        <v>2146403</v>
      </c>
      <c r="B140" s="148" t="s">
        <v>1342</v>
      </c>
      <c r="C140" s="147"/>
      <c r="D140" s="149"/>
    </row>
    <row r="141" s="136" customFormat="1" ht="17.25" customHeight="1" spans="1:4">
      <c r="A141" s="145">
        <v>2146404</v>
      </c>
      <c r="B141" s="148" t="s">
        <v>1343</v>
      </c>
      <c r="C141" s="147"/>
      <c r="D141" s="149"/>
    </row>
    <row r="142" s="136" customFormat="1" ht="17.25" customHeight="1" spans="1:4">
      <c r="A142" s="145">
        <v>2146405</v>
      </c>
      <c r="B142" s="148" t="s">
        <v>1344</v>
      </c>
      <c r="C142" s="147"/>
      <c r="D142" s="149"/>
    </row>
    <row r="143" s="136" customFormat="1" ht="17.25" customHeight="1" spans="1:4">
      <c r="A143" s="145">
        <v>2146406</v>
      </c>
      <c r="B143" s="148" t="s">
        <v>1345</v>
      </c>
      <c r="C143" s="147"/>
      <c r="D143" s="149"/>
    </row>
    <row r="144" s="136" customFormat="1" ht="17.25" customHeight="1" spans="1:4">
      <c r="A144" s="145">
        <v>2146407</v>
      </c>
      <c r="B144" s="148" t="s">
        <v>1346</v>
      </c>
      <c r="C144" s="147"/>
      <c r="D144" s="149"/>
    </row>
    <row r="145" s="136" customFormat="1" ht="17.25" customHeight="1" spans="1:4">
      <c r="A145" s="145">
        <v>2146499</v>
      </c>
      <c r="B145" s="148" t="s">
        <v>1347</v>
      </c>
      <c r="C145" s="147"/>
      <c r="D145" s="149"/>
    </row>
    <row r="146" s="136" customFormat="1" ht="17.25" customHeight="1" spans="1:4">
      <c r="A146" s="145">
        <v>21468</v>
      </c>
      <c r="B146" s="148" t="s">
        <v>1348</v>
      </c>
      <c r="C146" s="147"/>
      <c r="D146" s="149"/>
    </row>
    <row r="147" s="136" customFormat="1" ht="17.25" customHeight="1" spans="1:4">
      <c r="A147" s="145">
        <v>2146801</v>
      </c>
      <c r="B147" s="148" t="s">
        <v>1349</v>
      </c>
      <c r="C147" s="147"/>
      <c r="D147" s="149"/>
    </row>
    <row r="148" s="136" customFormat="1" ht="17.25" customHeight="1" spans="1:4">
      <c r="A148" s="145">
        <v>2146802</v>
      </c>
      <c r="B148" s="148" t="s">
        <v>1350</v>
      </c>
      <c r="C148" s="147"/>
      <c r="D148" s="149"/>
    </row>
    <row r="149" s="136" customFormat="1" ht="17.25" customHeight="1" spans="1:4">
      <c r="A149" s="145">
        <v>2146803</v>
      </c>
      <c r="B149" s="148" t="s">
        <v>1351</v>
      </c>
      <c r="C149" s="147"/>
      <c r="D149" s="149"/>
    </row>
    <row r="150" s="136" customFormat="1" ht="17.25" customHeight="1" spans="1:4">
      <c r="A150" s="145">
        <v>2146804</v>
      </c>
      <c r="B150" s="148" t="s">
        <v>1352</v>
      </c>
      <c r="C150" s="147"/>
      <c r="D150" s="149"/>
    </row>
    <row r="151" s="136" customFormat="1" ht="17.25" customHeight="1" spans="1:4">
      <c r="A151" s="145">
        <v>2146805</v>
      </c>
      <c r="B151" s="148" t="s">
        <v>1353</v>
      </c>
      <c r="C151" s="147"/>
      <c r="D151" s="149"/>
    </row>
    <row r="152" s="136" customFormat="1" ht="17.25" customHeight="1" spans="1:4">
      <c r="A152" s="145">
        <v>2146899</v>
      </c>
      <c r="B152" s="148" t="s">
        <v>1354</v>
      </c>
      <c r="C152" s="147"/>
      <c r="D152" s="149"/>
    </row>
    <row r="153" s="136" customFormat="1" ht="17.25" customHeight="1" spans="1:4">
      <c r="A153" s="145">
        <v>21469</v>
      </c>
      <c r="B153" s="148" t="s">
        <v>1355</v>
      </c>
      <c r="C153" s="147"/>
      <c r="D153" s="149"/>
    </row>
    <row r="154" s="136" customFormat="1" ht="17.25" customHeight="1" spans="1:4">
      <c r="A154" s="145">
        <v>2146901</v>
      </c>
      <c r="B154" s="148" t="s">
        <v>1356</v>
      </c>
      <c r="C154" s="147"/>
      <c r="D154" s="149"/>
    </row>
    <row r="155" s="136" customFormat="1" ht="17.25" customHeight="1" spans="1:4">
      <c r="A155" s="145">
        <v>2146902</v>
      </c>
      <c r="B155" s="148" t="s">
        <v>776</v>
      </c>
      <c r="C155" s="147"/>
      <c r="D155" s="149"/>
    </row>
    <row r="156" s="136" customFormat="1" ht="17.25" customHeight="1" spans="1:4">
      <c r="A156" s="145">
        <v>2146903</v>
      </c>
      <c r="B156" s="148" t="s">
        <v>1357</v>
      </c>
      <c r="C156" s="147"/>
      <c r="D156" s="149"/>
    </row>
    <row r="157" s="136" customFormat="1" ht="17.25" customHeight="1" spans="1:4">
      <c r="A157" s="145">
        <v>2146904</v>
      </c>
      <c r="B157" s="148" t="s">
        <v>1358</v>
      </c>
      <c r="C157" s="147"/>
      <c r="D157" s="149"/>
    </row>
    <row r="158" s="136" customFormat="1" ht="17.25" customHeight="1" spans="1:4">
      <c r="A158" s="145">
        <v>2146906</v>
      </c>
      <c r="B158" s="148" t="s">
        <v>1359</v>
      </c>
      <c r="C158" s="147"/>
      <c r="D158" s="149"/>
    </row>
    <row r="159" s="136" customFormat="1" ht="17.25" customHeight="1" spans="1:4">
      <c r="A159" s="145">
        <v>2146907</v>
      </c>
      <c r="B159" s="148" t="s">
        <v>1360</v>
      </c>
      <c r="C159" s="147"/>
      <c r="D159" s="149"/>
    </row>
    <row r="160" s="136" customFormat="1" ht="17.25" customHeight="1" spans="1:4">
      <c r="A160" s="145">
        <v>2146908</v>
      </c>
      <c r="B160" s="148" t="s">
        <v>1361</v>
      </c>
      <c r="C160" s="147"/>
      <c r="D160" s="149"/>
    </row>
    <row r="161" s="136" customFormat="1" ht="17.25" customHeight="1" spans="1:4">
      <c r="A161" s="145">
        <v>2146999</v>
      </c>
      <c r="B161" s="148" t="s">
        <v>1362</v>
      </c>
      <c r="C161" s="147"/>
      <c r="D161" s="149"/>
    </row>
    <row r="162" s="136" customFormat="1" ht="17.25" customHeight="1" spans="1:4">
      <c r="A162" s="145">
        <v>21470</v>
      </c>
      <c r="B162" s="148" t="s">
        <v>1363</v>
      </c>
      <c r="C162" s="147"/>
      <c r="D162" s="149"/>
    </row>
    <row r="163" s="136" customFormat="1" ht="17.25" customHeight="1" spans="1:4">
      <c r="A163" s="145">
        <v>2147001</v>
      </c>
      <c r="B163" s="148" t="s">
        <v>748</v>
      </c>
      <c r="C163" s="147"/>
      <c r="D163" s="149"/>
    </row>
    <row r="164" s="136" customFormat="1" ht="17.25" customHeight="1" spans="1:4">
      <c r="A164" s="145">
        <v>2147099</v>
      </c>
      <c r="B164" s="148" t="s">
        <v>1364</v>
      </c>
      <c r="C164" s="147"/>
      <c r="D164" s="149"/>
    </row>
    <row r="165" s="136" customFormat="1" ht="17.25" customHeight="1" spans="1:4">
      <c r="A165" s="145">
        <v>21471</v>
      </c>
      <c r="B165" s="148" t="s">
        <v>1365</v>
      </c>
      <c r="C165" s="147"/>
      <c r="D165" s="149"/>
    </row>
    <row r="166" s="136" customFormat="1" ht="17.25" customHeight="1" spans="1:4">
      <c r="A166" s="145">
        <v>2147101</v>
      </c>
      <c r="B166" s="148" t="s">
        <v>748</v>
      </c>
      <c r="C166" s="147"/>
      <c r="D166" s="149"/>
    </row>
    <row r="167" s="136" customFormat="1" ht="17.25" customHeight="1" spans="1:4">
      <c r="A167" s="145">
        <v>2147199</v>
      </c>
      <c r="B167" s="148" t="s">
        <v>1366</v>
      </c>
      <c r="C167" s="147"/>
      <c r="D167" s="149"/>
    </row>
    <row r="168" s="136" customFormat="1" ht="17.25" customHeight="1" spans="1:4">
      <c r="A168" s="145">
        <v>21472</v>
      </c>
      <c r="B168" s="148" t="s">
        <v>1367</v>
      </c>
      <c r="C168" s="147"/>
      <c r="D168" s="149"/>
    </row>
    <row r="169" s="136" customFormat="1" ht="17.25" customHeight="1" spans="1:4">
      <c r="A169" s="145">
        <v>21473</v>
      </c>
      <c r="B169" s="148" t="s">
        <v>1368</v>
      </c>
      <c r="C169" s="147"/>
      <c r="D169" s="149"/>
    </row>
    <row r="170" s="136" customFormat="1" ht="17.25" customHeight="1" spans="1:4">
      <c r="A170" s="145">
        <v>2147301</v>
      </c>
      <c r="B170" s="148" t="s">
        <v>755</v>
      </c>
      <c r="C170" s="147"/>
      <c r="D170" s="149"/>
    </row>
    <row r="171" s="136" customFormat="1" ht="17.25" customHeight="1" spans="1:4">
      <c r="A171" s="145">
        <v>2147303</v>
      </c>
      <c r="B171" s="148" t="s">
        <v>1337</v>
      </c>
      <c r="C171" s="147"/>
      <c r="D171" s="149"/>
    </row>
    <row r="172" s="136" customFormat="1" ht="17.25" customHeight="1" spans="1:4">
      <c r="A172" s="145">
        <v>2147399</v>
      </c>
      <c r="B172" s="148" t="s">
        <v>1369</v>
      </c>
      <c r="C172" s="147"/>
      <c r="D172" s="149"/>
    </row>
    <row r="173" s="136" customFormat="1" ht="17.25" customHeight="1" spans="1:4">
      <c r="A173" s="145">
        <v>215</v>
      </c>
      <c r="B173" s="146" t="s">
        <v>797</v>
      </c>
      <c r="C173" s="147"/>
      <c r="D173" s="149"/>
    </row>
    <row r="174" s="136" customFormat="1" ht="17.25" customHeight="1" spans="1:4">
      <c r="A174" s="145">
        <v>21562</v>
      </c>
      <c r="B174" s="148" t="s">
        <v>1370</v>
      </c>
      <c r="C174" s="147"/>
      <c r="D174" s="149"/>
    </row>
    <row r="175" s="136" customFormat="1" ht="17.25" customHeight="1" spans="1:4">
      <c r="A175" s="145">
        <v>2156201</v>
      </c>
      <c r="B175" s="148" t="s">
        <v>1371</v>
      </c>
      <c r="C175" s="147"/>
      <c r="D175" s="149"/>
    </row>
    <row r="176" s="136" customFormat="1" ht="17.25" customHeight="1" spans="1:4">
      <c r="A176" s="145">
        <v>2156202</v>
      </c>
      <c r="B176" s="148" t="s">
        <v>1372</v>
      </c>
      <c r="C176" s="147"/>
      <c r="D176" s="149"/>
    </row>
    <row r="177" s="136" customFormat="1" ht="17.25" customHeight="1" spans="1:4">
      <c r="A177" s="145">
        <v>2156299</v>
      </c>
      <c r="B177" s="148" t="s">
        <v>1373</v>
      </c>
      <c r="C177" s="147"/>
      <c r="D177" s="149"/>
    </row>
    <row r="178" s="136" customFormat="1" ht="17.25" customHeight="1" spans="1:4">
      <c r="A178" s="145">
        <v>217</v>
      </c>
      <c r="B178" s="146" t="s">
        <v>857</v>
      </c>
      <c r="C178" s="147"/>
      <c r="D178" s="149"/>
    </row>
    <row r="179" s="136" customFormat="1" ht="17.25" customHeight="1" spans="1:4">
      <c r="A179" s="145">
        <v>2170402</v>
      </c>
      <c r="B179" s="148" t="s">
        <v>1374</v>
      </c>
      <c r="C179" s="147"/>
      <c r="D179" s="149"/>
    </row>
    <row r="180" s="136" customFormat="1" ht="17.25" customHeight="1" spans="1:4">
      <c r="A180" s="145">
        <v>2170403</v>
      </c>
      <c r="B180" s="148" t="s">
        <v>1375</v>
      </c>
      <c r="C180" s="147"/>
      <c r="D180" s="149"/>
    </row>
    <row r="181" s="136" customFormat="1" ht="17.25" customHeight="1" spans="1:4">
      <c r="A181" s="145">
        <v>229</v>
      </c>
      <c r="B181" s="146" t="s">
        <v>1020</v>
      </c>
      <c r="C181" s="147"/>
      <c r="D181" s="149"/>
    </row>
    <row r="182" s="136" customFormat="1" ht="17.25" customHeight="1" spans="1:4">
      <c r="A182" s="145">
        <v>22904</v>
      </c>
      <c r="B182" s="148" t="s">
        <v>1376</v>
      </c>
      <c r="C182" s="147"/>
      <c r="D182" s="149"/>
    </row>
    <row r="183" s="136" customFormat="1" ht="17.25" customHeight="1" spans="1:4">
      <c r="A183" s="145">
        <v>2290401</v>
      </c>
      <c r="B183" s="148" t="s">
        <v>1377</v>
      </c>
      <c r="C183" s="147"/>
      <c r="D183" s="149"/>
    </row>
    <row r="184" s="136" customFormat="1" ht="17.25" customHeight="1" spans="1:4">
      <c r="A184" s="145">
        <v>2290402</v>
      </c>
      <c r="B184" s="148" t="s">
        <v>1378</v>
      </c>
      <c r="C184" s="147"/>
      <c r="D184" s="149"/>
    </row>
    <row r="185" s="136" customFormat="1" ht="17.25" customHeight="1" spans="1:4">
      <c r="A185" s="145">
        <v>2290403</v>
      </c>
      <c r="B185" s="148" t="s">
        <v>1379</v>
      </c>
      <c r="C185" s="147"/>
      <c r="D185" s="149"/>
    </row>
    <row r="186" s="136" customFormat="1" ht="17.25" customHeight="1" spans="1:4">
      <c r="A186" s="145">
        <v>22908</v>
      </c>
      <c r="B186" s="148" t="s">
        <v>1380</v>
      </c>
      <c r="C186" s="147"/>
      <c r="D186" s="149"/>
    </row>
    <row r="187" s="136" customFormat="1" ht="17.25" customHeight="1" spans="1:4">
      <c r="A187" s="145">
        <v>2290802</v>
      </c>
      <c r="B187" s="148" t="s">
        <v>1381</v>
      </c>
      <c r="C187" s="147"/>
      <c r="D187" s="149"/>
    </row>
    <row r="188" s="136" customFormat="1" ht="17.25" customHeight="1" spans="1:4">
      <c r="A188" s="145">
        <v>2290803</v>
      </c>
      <c r="B188" s="148" t="s">
        <v>1382</v>
      </c>
      <c r="C188" s="147"/>
      <c r="D188" s="149"/>
    </row>
    <row r="189" s="136" customFormat="1" ht="17.25" customHeight="1" spans="1:4">
      <c r="A189" s="145">
        <v>2290804</v>
      </c>
      <c r="B189" s="148" t="s">
        <v>1383</v>
      </c>
      <c r="C189" s="147"/>
      <c r="D189" s="149"/>
    </row>
    <row r="190" s="136" customFormat="1" ht="17.25" customHeight="1" spans="1:4">
      <c r="A190" s="145">
        <v>2290805</v>
      </c>
      <c r="B190" s="148" t="s">
        <v>1384</v>
      </c>
      <c r="C190" s="147"/>
      <c r="D190" s="149"/>
    </row>
    <row r="191" s="136" customFormat="1" ht="17.25" customHeight="1" spans="1:4">
      <c r="A191" s="145">
        <v>2290806</v>
      </c>
      <c r="B191" s="148" t="s">
        <v>1385</v>
      </c>
      <c r="C191" s="147"/>
      <c r="D191" s="149"/>
    </row>
    <row r="192" s="136" customFormat="1" ht="17.25" customHeight="1" spans="1:4">
      <c r="A192" s="145">
        <v>2290807</v>
      </c>
      <c r="B192" s="148" t="s">
        <v>1386</v>
      </c>
      <c r="C192" s="147"/>
      <c r="D192" s="149"/>
    </row>
    <row r="193" s="136" customFormat="1" ht="17.25" customHeight="1" spans="1:4">
      <c r="A193" s="145">
        <v>2290808</v>
      </c>
      <c r="B193" s="148" t="s">
        <v>1387</v>
      </c>
      <c r="C193" s="147"/>
      <c r="D193" s="149"/>
    </row>
    <row r="194" s="136" customFormat="1" ht="17.25" customHeight="1" spans="1:4">
      <c r="A194" s="145">
        <v>2290899</v>
      </c>
      <c r="B194" s="148" t="s">
        <v>1388</v>
      </c>
      <c r="C194" s="147"/>
      <c r="D194" s="149"/>
    </row>
    <row r="195" s="136" customFormat="1" ht="17.25" customHeight="1" spans="1:4">
      <c r="A195" s="145">
        <v>22960</v>
      </c>
      <c r="B195" s="148" t="s">
        <v>1389</v>
      </c>
      <c r="C195" s="147"/>
      <c r="D195" s="149"/>
    </row>
    <row r="196" s="136" customFormat="1" ht="17.25" customHeight="1" spans="1:4">
      <c r="A196" s="145">
        <v>2296001</v>
      </c>
      <c r="B196" s="148" t="s">
        <v>1390</v>
      </c>
      <c r="C196" s="147"/>
      <c r="D196" s="149"/>
    </row>
    <row r="197" s="136" customFormat="1" ht="17.25" customHeight="1" spans="1:4">
      <c r="A197" s="145">
        <v>2296002</v>
      </c>
      <c r="B197" s="148" t="s">
        <v>1391</v>
      </c>
      <c r="C197" s="147"/>
      <c r="D197" s="149"/>
    </row>
    <row r="198" s="136" customFormat="1" ht="17.25" customHeight="1" spans="1:4">
      <c r="A198" s="145">
        <v>2296003</v>
      </c>
      <c r="B198" s="148" t="s">
        <v>1392</v>
      </c>
      <c r="C198" s="147"/>
      <c r="D198" s="149"/>
    </row>
    <row r="199" s="136" customFormat="1" ht="17.25" customHeight="1" spans="1:4">
      <c r="A199" s="145">
        <v>2296004</v>
      </c>
      <c r="B199" s="148" t="s">
        <v>1393</v>
      </c>
      <c r="C199" s="147"/>
      <c r="D199" s="149"/>
    </row>
    <row r="200" s="136" customFormat="1" ht="17.25" customHeight="1" spans="1:4">
      <c r="A200" s="145">
        <v>2296005</v>
      </c>
      <c r="B200" s="148" t="s">
        <v>1394</v>
      </c>
      <c r="C200" s="147"/>
      <c r="D200" s="149"/>
    </row>
    <row r="201" s="136" customFormat="1" ht="17.25" customHeight="1" spans="1:4">
      <c r="A201" s="145">
        <v>2296006</v>
      </c>
      <c r="B201" s="148" t="s">
        <v>1395</v>
      </c>
      <c r="C201" s="147"/>
      <c r="D201" s="149"/>
    </row>
    <row r="202" s="136" customFormat="1" ht="17.25" customHeight="1" spans="1:4">
      <c r="A202" s="145">
        <v>2296010</v>
      </c>
      <c r="B202" s="148" t="s">
        <v>1396</v>
      </c>
      <c r="C202" s="147"/>
      <c r="D202" s="149"/>
    </row>
    <row r="203" s="136" customFormat="1" ht="17.25" customHeight="1" spans="1:4">
      <c r="A203" s="145">
        <v>2296011</v>
      </c>
      <c r="B203" s="148" t="s">
        <v>1397</v>
      </c>
      <c r="C203" s="147"/>
      <c r="D203" s="149"/>
    </row>
    <row r="204" s="136" customFormat="1" ht="17.25" customHeight="1" spans="1:4">
      <c r="A204" s="145">
        <v>2296012</v>
      </c>
      <c r="B204" s="148" t="s">
        <v>1398</v>
      </c>
      <c r="C204" s="147"/>
      <c r="D204" s="149"/>
    </row>
    <row r="205" s="136" customFormat="1" ht="17.25" customHeight="1" spans="1:4">
      <c r="A205" s="145">
        <v>2296013</v>
      </c>
      <c r="B205" s="148" t="s">
        <v>1399</v>
      </c>
      <c r="C205" s="147"/>
      <c r="D205" s="149"/>
    </row>
    <row r="206" s="136" customFormat="1" ht="17.25" customHeight="1" spans="1:4">
      <c r="A206" s="145">
        <v>2296099</v>
      </c>
      <c r="B206" s="148" t="s">
        <v>1400</v>
      </c>
      <c r="C206" s="147"/>
      <c r="D206" s="149"/>
    </row>
    <row r="207" s="136" customFormat="1" ht="17.25" customHeight="1" spans="1:4">
      <c r="A207" s="145">
        <v>232</v>
      </c>
      <c r="B207" s="146" t="s">
        <v>1022</v>
      </c>
      <c r="C207" s="147">
        <v>9934</v>
      </c>
      <c r="D207" s="149"/>
    </row>
    <row r="208" s="136" customFormat="1" ht="17.25" customHeight="1" spans="1:4">
      <c r="A208" s="145">
        <v>23204</v>
      </c>
      <c r="B208" s="148" t="s">
        <v>1401</v>
      </c>
      <c r="C208" s="147">
        <v>9934</v>
      </c>
      <c r="D208" s="149"/>
    </row>
    <row r="209" s="136" customFormat="1" ht="17.25" customHeight="1" spans="1:4">
      <c r="A209" s="145">
        <v>2320401</v>
      </c>
      <c r="B209" s="148" t="s">
        <v>1402</v>
      </c>
      <c r="C209" s="147"/>
      <c r="D209" s="149"/>
    </row>
    <row r="210" s="136" customFormat="1" ht="17.25" customHeight="1" spans="1:4">
      <c r="A210" s="145">
        <v>2320402</v>
      </c>
      <c r="B210" s="148" t="s">
        <v>1403</v>
      </c>
      <c r="C210" s="147"/>
      <c r="D210" s="149"/>
    </row>
    <row r="211" s="136" customFormat="1" ht="17.25" customHeight="1" spans="1:4">
      <c r="A211" s="145">
        <v>2320405</v>
      </c>
      <c r="B211" s="148" t="s">
        <v>1404</v>
      </c>
      <c r="C211" s="147"/>
      <c r="D211" s="149"/>
    </row>
    <row r="212" s="136" customFormat="1" ht="17.25" customHeight="1" spans="1:4">
      <c r="A212" s="145">
        <v>2320411</v>
      </c>
      <c r="B212" s="148" t="s">
        <v>1405</v>
      </c>
      <c r="C212" s="147">
        <v>9934</v>
      </c>
      <c r="D212" s="149"/>
    </row>
    <row r="213" s="136" customFormat="1" ht="17.25" customHeight="1" spans="1:4">
      <c r="A213" s="145">
        <v>2320412</v>
      </c>
      <c r="B213" s="148" t="s">
        <v>1406</v>
      </c>
      <c r="C213" s="147"/>
      <c r="D213" s="149"/>
    </row>
    <row r="214" s="136" customFormat="1" ht="17.25" customHeight="1" spans="1:4">
      <c r="A214" s="145">
        <v>2320413</v>
      </c>
      <c r="B214" s="148" t="s">
        <v>1407</v>
      </c>
      <c r="C214" s="147"/>
      <c r="D214" s="149"/>
    </row>
    <row r="215" s="136" customFormat="1" ht="17.25" customHeight="1" spans="1:4">
      <c r="A215" s="145">
        <v>2320414</v>
      </c>
      <c r="B215" s="148" t="s">
        <v>1408</v>
      </c>
      <c r="C215" s="147"/>
      <c r="D215" s="149"/>
    </row>
    <row r="216" s="136" customFormat="1" ht="17.25" customHeight="1" spans="1:4">
      <c r="A216" s="145">
        <v>2320416</v>
      </c>
      <c r="B216" s="148" t="s">
        <v>1409</v>
      </c>
      <c r="C216" s="147"/>
      <c r="D216" s="149"/>
    </row>
    <row r="217" s="136" customFormat="1" ht="17.25" customHeight="1" spans="1:4">
      <c r="A217" s="145">
        <v>2320417</v>
      </c>
      <c r="B217" s="148" t="s">
        <v>1410</v>
      </c>
      <c r="C217" s="147"/>
      <c r="D217" s="149"/>
    </row>
    <row r="218" s="136" customFormat="1" ht="17.25" customHeight="1" spans="1:4">
      <c r="A218" s="145">
        <v>2320418</v>
      </c>
      <c r="B218" s="148" t="s">
        <v>1411</v>
      </c>
      <c r="C218" s="147"/>
      <c r="D218" s="149"/>
    </row>
    <row r="219" s="136" customFormat="1" ht="17.25" customHeight="1" spans="1:4">
      <c r="A219" s="145">
        <v>2320419</v>
      </c>
      <c r="B219" s="148" t="s">
        <v>1412</v>
      </c>
      <c r="C219" s="147"/>
      <c r="D219" s="149"/>
    </row>
    <row r="220" s="136" customFormat="1" ht="17.25" customHeight="1" spans="1:4">
      <c r="A220" s="145">
        <v>2320420</v>
      </c>
      <c r="B220" s="148" t="s">
        <v>1413</v>
      </c>
      <c r="C220" s="147"/>
      <c r="D220" s="149"/>
    </row>
    <row r="221" s="136" customFormat="1" ht="17.25" customHeight="1" spans="1:4">
      <c r="A221" s="145">
        <v>2320431</v>
      </c>
      <c r="B221" s="148" t="s">
        <v>1414</v>
      </c>
      <c r="C221" s="147"/>
      <c r="D221" s="149"/>
    </row>
    <row r="222" s="136" customFormat="1" ht="17.25" customHeight="1" spans="1:4">
      <c r="A222" s="145">
        <v>2320432</v>
      </c>
      <c r="B222" s="148" t="s">
        <v>1415</v>
      </c>
      <c r="C222" s="147"/>
      <c r="D222" s="149"/>
    </row>
    <row r="223" s="136" customFormat="1" ht="17.25" customHeight="1" spans="1:4">
      <c r="A223" s="145">
        <v>2320433</v>
      </c>
      <c r="B223" s="148" t="s">
        <v>1416</v>
      </c>
      <c r="C223" s="147"/>
      <c r="D223" s="149"/>
    </row>
    <row r="224" s="136" customFormat="1" ht="17.25" customHeight="1" spans="1:4">
      <c r="A224" s="145">
        <v>2320498</v>
      </c>
      <c r="B224" s="148" t="s">
        <v>1417</v>
      </c>
      <c r="C224" s="147"/>
      <c r="D224" s="149"/>
    </row>
    <row r="225" s="136" customFormat="1" ht="17.25" customHeight="1" spans="1:4">
      <c r="A225" s="145">
        <v>2320499</v>
      </c>
      <c r="B225" s="148" t="s">
        <v>1418</v>
      </c>
      <c r="C225" s="147"/>
      <c r="D225" s="149"/>
    </row>
    <row r="226" s="136" customFormat="1" ht="17.25" customHeight="1" spans="1:4">
      <c r="A226" s="145">
        <v>233</v>
      </c>
      <c r="B226" s="146" t="s">
        <v>1028</v>
      </c>
      <c r="C226" s="147"/>
      <c r="D226" s="149"/>
    </row>
    <row r="227" s="136" customFormat="1" ht="17.25" customHeight="1" spans="1:4">
      <c r="A227" s="145">
        <v>23304</v>
      </c>
      <c r="B227" s="148" t="s">
        <v>1419</v>
      </c>
      <c r="C227" s="147"/>
      <c r="D227" s="149"/>
    </row>
    <row r="228" s="136" customFormat="1" ht="17.25" customHeight="1" spans="1:4">
      <c r="A228" s="145">
        <v>2330401</v>
      </c>
      <c r="B228" s="148" t="s">
        <v>1420</v>
      </c>
      <c r="C228" s="147"/>
      <c r="D228" s="149"/>
    </row>
    <row r="229" s="136" customFormat="1" ht="17.25" customHeight="1" spans="1:4">
      <c r="A229" s="145">
        <v>2330402</v>
      </c>
      <c r="B229" s="148" t="s">
        <v>1421</v>
      </c>
      <c r="C229" s="147"/>
      <c r="D229" s="149"/>
    </row>
    <row r="230" s="136" customFormat="1" ht="17.25" customHeight="1" spans="1:4">
      <c r="A230" s="145">
        <v>2330405</v>
      </c>
      <c r="B230" s="148" t="s">
        <v>1422</v>
      </c>
      <c r="C230" s="147"/>
      <c r="D230" s="149"/>
    </row>
    <row r="231" s="136" customFormat="1" ht="17.25" customHeight="1" spans="1:4">
      <c r="A231" s="145">
        <v>2330411</v>
      </c>
      <c r="B231" s="148" t="s">
        <v>1423</v>
      </c>
      <c r="C231" s="147"/>
      <c r="D231" s="149"/>
    </row>
    <row r="232" s="136" customFormat="1" ht="17.25" customHeight="1" spans="1:4">
      <c r="A232" s="145">
        <v>2330412</v>
      </c>
      <c r="B232" s="148" t="s">
        <v>1424</v>
      </c>
      <c r="C232" s="147"/>
      <c r="D232" s="149"/>
    </row>
    <row r="233" s="136" customFormat="1" ht="17.25" customHeight="1" spans="1:4">
      <c r="A233" s="145">
        <v>2330413</v>
      </c>
      <c r="B233" s="148" t="s">
        <v>1425</v>
      </c>
      <c r="C233" s="147"/>
      <c r="D233" s="149"/>
    </row>
    <row r="234" s="136" customFormat="1" ht="17.25" customHeight="1" spans="1:4">
      <c r="A234" s="145">
        <v>2330414</v>
      </c>
      <c r="B234" s="148" t="s">
        <v>1426</v>
      </c>
      <c r="C234" s="147"/>
      <c r="D234" s="149"/>
    </row>
    <row r="235" s="136" customFormat="1" ht="17.25" customHeight="1" spans="1:4">
      <c r="A235" s="145">
        <v>2330416</v>
      </c>
      <c r="B235" s="148" t="s">
        <v>1427</v>
      </c>
      <c r="C235" s="147"/>
      <c r="D235" s="149"/>
    </row>
    <row r="236" s="136" customFormat="1" ht="17.25" customHeight="1" spans="1:4">
      <c r="A236" s="145">
        <v>2330417</v>
      </c>
      <c r="B236" s="148" t="s">
        <v>1428</v>
      </c>
      <c r="C236" s="147"/>
      <c r="D236" s="149"/>
    </row>
    <row r="237" s="136" customFormat="1" ht="17.25" customHeight="1" spans="1:4">
      <c r="A237" s="145">
        <v>2330418</v>
      </c>
      <c r="B237" s="148" t="s">
        <v>1429</v>
      </c>
      <c r="C237" s="147"/>
      <c r="D237" s="149"/>
    </row>
    <row r="238" s="136" customFormat="1" ht="17.25" customHeight="1" spans="1:4">
      <c r="A238" s="145">
        <v>2330419</v>
      </c>
      <c r="B238" s="148" t="s">
        <v>1430</v>
      </c>
      <c r="C238" s="147"/>
      <c r="D238" s="149"/>
    </row>
    <row r="239" s="136" customFormat="1" ht="17.25" customHeight="1" spans="1:4">
      <c r="A239" s="145">
        <v>2330420</v>
      </c>
      <c r="B239" s="148" t="s">
        <v>1431</v>
      </c>
      <c r="C239" s="147"/>
      <c r="D239" s="149"/>
    </row>
    <row r="240" s="136" customFormat="1" ht="17.25" customHeight="1" spans="1:4">
      <c r="A240" s="145">
        <v>2330431</v>
      </c>
      <c r="B240" s="148" t="s">
        <v>1432</v>
      </c>
      <c r="C240" s="147"/>
      <c r="D240" s="149"/>
    </row>
    <row r="241" s="136" customFormat="1" ht="17.25" customHeight="1" spans="1:4">
      <c r="A241" s="145">
        <v>2330432</v>
      </c>
      <c r="B241" s="148" t="s">
        <v>1433</v>
      </c>
      <c r="C241" s="147"/>
      <c r="D241" s="149"/>
    </row>
    <row r="242" s="136" customFormat="1" ht="17.25" customHeight="1" spans="1:4">
      <c r="A242" s="145">
        <v>2330433</v>
      </c>
      <c r="B242" s="148" t="s">
        <v>1434</v>
      </c>
      <c r="C242" s="147"/>
      <c r="D242" s="149"/>
    </row>
    <row r="243" s="136" customFormat="1" ht="17.25" customHeight="1" spans="1:4">
      <c r="A243" s="145">
        <v>2330498</v>
      </c>
      <c r="B243" s="148" t="s">
        <v>1435</v>
      </c>
      <c r="C243" s="147"/>
      <c r="D243" s="149"/>
    </row>
    <row r="244" s="136" customFormat="1" ht="17.25" customHeight="1" spans="1:4">
      <c r="A244" s="151">
        <v>2330499</v>
      </c>
      <c r="B244" s="148" t="s">
        <v>1436</v>
      </c>
      <c r="C244" s="147"/>
      <c r="D244" s="149"/>
    </row>
    <row r="245" s="136" customFormat="1" ht="19.5" customHeight="1" spans="1:6">
      <c r="A245" s="152"/>
      <c r="B245" s="153" t="s">
        <v>1437</v>
      </c>
      <c r="C245" s="154">
        <v>151660</v>
      </c>
      <c r="D245" s="155">
        <v>472</v>
      </c>
      <c r="F245" s="156"/>
    </row>
    <row r="246" s="136" customFormat="1" ht="19.5" customHeight="1" spans="1:4">
      <c r="A246" s="152"/>
      <c r="B246" s="145" t="s">
        <v>1438</v>
      </c>
      <c r="C246" s="154">
        <v>30000</v>
      </c>
      <c r="D246" s="149"/>
    </row>
    <row r="247" s="137" customFormat="1" ht="19.5" customHeight="1" spans="1:4">
      <c r="A247" s="157"/>
      <c r="B247" s="145" t="s">
        <v>1439</v>
      </c>
      <c r="C247" s="158"/>
      <c r="D247" s="159"/>
    </row>
    <row r="248" s="137" customFormat="1" ht="19.5" customHeight="1" spans="1:4">
      <c r="A248" s="157"/>
      <c r="B248" s="145" t="s">
        <v>1446</v>
      </c>
      <c r="C248" s="158"/>
      <c r="D248" s="159"/>
    </row>
    <row r="249" s="137" customFormat="1" ht="19.5" customHeight="1" spans="1:4">
      <c r="A249" s="157"/>
      <c r="B249" s="145" t="s">
        <v>1447</v>
      </c>
      <c r="C249" s="158"/>
      <c r="D249" s="159"/>
    </row>
    <row r="250" s="137" customFormat="1" ht="19.5" customHeight="1" spans="1:4">
      <c r="A250" s="157"/>
      <c r="B250" s="145" t="s">
        <v>1440</v>
      </c>
      <c r="C250" s="154">
        <v>11312</v>
      </c>
      <c r="D250" s="159"/>
    </row>
    <row r="251" s="136" customFormat="1" ht="17.25" customHeight="1" spans="1:4">
      <c r="A251" s="152"/>
      <c r="B251" s="160" t="s">
        <v>1441</v>
      </c>
      <c r="C251" s="161">
        <f>C245+C246+C247+C250</f>
        <v>192972</v>
      </c>
      <c r="D251" s="161">
        <f>D245+D246+D247+D250</f>
        <v>472</v>
      </c>
    </row>
    <row r="252" ht="17.25" customHeight="1"/>
    <row r="253" ht="17.25" customHeight="1"/>
    <row r="254" ht="17.25" customHeight="1"/>
    <row r="255" ht="17.25" customHeight="1"/>
    <row r="256" ht="17.25" customHeight="1"/>
    <row r="257" ht="17.25" customHeight="1"/>
    <row r="258" ht="17.25" customHeight="1"/>
    <row r="259" ht="17.25" customHeight="1"/>
  </sheetData>
  <mergeCells count="4">
    <mergeCell ref="B1:D1"/>
    <mergeCell ref="A3:A4"/>
    <mergeCell ref="B3:B4"/>
    <mergeCell ref="C3:C4"/>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opLeftCell="A10" workbookViewId="0">
      <selection activeCell="E10" sqref="E$1:L$1048576"/>
    </sheetView>
  </sheetViews>
  <sheetFormatPr defaultColWidth="9" defaultRowHeight="24" customHeight="1" outlineLevelCol="6"/>
  <cols>
    <col min="1" max="1" width="24.6272727272727" style="108" customWidth="1"/>
    <col min="2" max="2" width="11.2545454545455" style="109" customWidth="1"/>
    <col min="3" max="3" width="41.5" style="108" customWidth="1"/>
    <col min="4" max="4" width="9.75454545454545" style="109" customWidth="1"/>
    <col min="5" max="5" width="9" style="109"/>
    <col min="6" max="6" width="9.37272727272727" style="109" customWidth="1"/>
    <col min="7" max="7" width="10.5" style="109" customWidth="1"/>
    <col min="8" max="256" width="9" style="109"/>
    <col min="257" max="257" width="24.6272727272727" style="109" customWidth="1"/>
    <col min="258" max="258" width="10" style="109" customWidth="1"/>
    <col min="259" max="259" width="38.7545454545455" style="109" customWidth="1"/>
    <col min="260" max="260" width="9.75454545454545" style="109" customWidth="1"/>
    <col min="261" max="261" width="9" style="109"/>
    <col min="262" max="262" width="9.37272727272727" style="109" customWidth="1"/>
    <col min="263" max="263" width="10.5" style="109" customWidth="1"/>
    <col min="264" max="512" width="9" style="109"/>
    <col min="513" max="513" width="24.6272727272727" style="109" customWidth="1"/>
    <col min="514" max="514" width="10" style="109" customWidth="1"/>
    <col min="515" max="515" width="38.7545454545455" style="109" customWidth="1"/>
    <col min="516" max="516" width="9.75454545454545" style="109" customWidth="1"/>
    <col min="517" max="517" width="9" style="109"/>
    <col min="518" max="518" width="9.37272727272727" style="109" customWidth="1"/>
    <col min="519" max="519" width="10.5" style="109" customWidth="1"/>
    <col min="520" max="768" width="9" style="109"/>
    <col min="769" max="769" width="24.6272727272727" style="109" customWidth="1"/>
    <col min="770" max="770" width="10" style="109" customWidth="1"/>
    <col min="771" max="771" width="38.7545454545455" style="109" customWidth="1"/>
    <col min="772" max="772" width="9.75454545454545" style="109" customWidth="1"/>
    <col min="773" max="773" width="9" style="109"/>
    <col min="774" max="774" width="9.37272727272727" style="109" customWidth="1"/>
    <col min="775" max="775" width="10.5" style="109" customWidth="1"/>
    <col min="776" max="1024" width="9" style="109"/>
    <col min="1025" max="1025" width="24.6272727272727" style="109" customWidth="1"/>
    <col min="1026" max="1026" width="10" style="109" customWidth="1"/>
    <col min="1027" max="1027" width="38.7545454545455" style="109" customWidth="1"/>
    <col min="1028" max="1028" width="9.75454545454545" style="109" customWidth="1"/>
    <col min="1029" max="1029" width="9" style="109"/>
    <col min="1030" max="1030" width="9.37272727272727" style="109" customWidth="1"/>
    <col min="1031" max="1031" width="10.5" style="109" customWidth="1"/>
    <col min="1032" max="1280" width="9" style="109"/>
    <col min="1281" max="1281" width="24.6272727272727" style="109" customWidth="1"/>
    <col min="1282" max="1282" width="10" style="109" customWidth="1"/>
    <col min="1283" max="1283" width="38.7545454545455" style="109" customWidth="1"/>
    <col min="1284" max="1284" width="9.75454545454545" style="109" customWidth="1"/>
    <col min="1285" max="1285" width="9" style="109"/>
    <col min="1286" max="1286" width="9.37272727272727" style="109" customWidth="1"/>
    <col min="1287" max="1287" width="10.5" style="109" customWidth="1"/>
    <col min="1288" max="1536" width="9" style="109"/>
    <col min="1537" max="1537" width="24.6272727272727" style="109" customWidth="1"/>
    <col min="1538" max="1538" width="10" style="109" customWidth="1"/>
    <col min="1539" max="1539" width="38.7545454545455" style="109" customWidth="1"/>
    <col min="1540" max="1540" width="9.75454545454545" style="109" customWidth="1"/>
    <col min="1541" max="1541" width="9" style="109"/>
    <col min="1542" max="1542" width="9.37272727272727" style="109" customWidth="1"/>
    <col min="1543" max="1543" width="10.5" style="109" customWidth="1"/>
    <col min="1544" max="1792" width="9" style="109"/>
    <col min="1793" max="1793" width="24.6272727272727" style="109" customWidth="1"/>
    <col min="1794" max="1794" width="10" style="109" customWidth="1"/>
    <col min="1795" max="1795" width="38.7545454545455" style="109" customWidth="1"/>
    <col min="1796" max="1796" width="9.75454545454545" style="109" customWidth="1"/>
    <col min="1797" max="1797" width="9" style="109"/>
    <col min="1798" max="1798" width="9.37272727272727" style="109" customWidth="1"/>
    <col min="1799" max="1799" width="10.5" style="109" customWidth="1"/>
    <col min="1800" max="2048" width="9" style="109"/>
    <col min="2049" max="2049" width="24.6272727272727" style="109" customWidth="1"/>
    <col min="2050" max="2050" width="10" style="109" customWidth="1"/>
    <col min="2051" max="2051" width="38.7545454545455" style="109" customWidth="1"/>
    <col min="2052" max="2052" width="9.75454545454545" style="109" customWidth="1"/>
    <col min="2053" max="2053" width="9" style="109"/>
    <col min="2054" max="2054" width="9.37272727272727" style="109" customWidth="1"/>
    <col min="2055" max="2055" width="10.5" style="109" customWidth="1"/>
    <col min="2056" max="2304" width="9" style="109"/>
    <col min="2305" max="2305" width="24.6272727272727" style="109" customWidth="1"/>
    <col min="2306" max="2306" width="10" style="109" customWidth="1"/>
    <col min="2307" max="2307" width="38.7545454545455" style="109" customWidth="1"/>
    <col min="2308" max="2308" width="9.75454545454545" style="109" customWidth="1"/>
    <col min="2309" max="2309" width="9" style="109"/>
    <col min="2310" max="2310" width="9.37272727272727" style="109" customWidth="1"/>
    <col min="2311" max="2311" width="10.5" style="109" customWidth="1"/>
    <col min="2312" max="2560" width="9" style="109"/>
    <col min="2561" max="2561" width="24.6272727272727" style="109" customWidth="1"/>
    <col min="2562" max="2562" width="10" style="109" customWidth="1"/>
    <col min="2563" max="2563" width="38.7545454545455" style="109" customWidth="1"/>
    <col min="2564" max="2564" width="9.75454545454545" style="109" customWidth="1"/>
    <col min="2565" max="2565" width="9" style="109"/>
    <col min="2566" max="2566" width="9.37272727272727" style="109" customWidth="1"/>
    <col min="2567" max="2567" width="10.5" style="109" customWidth="1"/>
    <col min="2568" max="2816" width="9" style="109"/>
    <col min="2817" max="2817" width="24.6272727272727" style="109" customWidth="1"/>
    <col min="2818" max="2818" width="10" style="109" customWidth="1"/>
    <col min="2819" max="2819" width="38.7545454545455" style="109" customWidth="1"/>
    <col min="2820" max="2820" width="9.75454545454545" style="109" customWidth="1"/>
    <col min="2821" max="2821" width="9" style="109"/>
    <col min="2822" max="2822" width="9.37272727272727" style="109" customWidth="1"/>
    <col min="2823" max="2823" width="10.5" style="109" customWidth="1"/>
    <col min="2824" max="3072" width="9" style="109"/>
    <col min="3073" max="3073" width="24.6272727272727" style="109" customWidth="1"/>
    <col min="3074" max="3074" width="10" style="109" customWidth="1"/>
    <col min="3075" max="3075" width="38.7545454545455" style="109" customWidth="1"/>
    <col min="3076" max="3076" width="9.75454545454545" style="109" customWidth="1"/>
    <col min="3077" max="3077" width="9" style="109"/>
    <col min="3078" max="3078" width="9.37272727272727" style="109" customWidth="1"/>
    <col min="3079" max="3079" width="10.5" style="109" customWidth="1"/>
    <col min="3080" max="3328" width="9" style="109"/>
    <col min="3329" max="3329" width="24.6272727272727" style="109" customWidth="1"/>
    <col min="3330" max="3330" width="10" style="109" customWidth="1"/>
    <col min="3331" max="3331" width="38.7545454545455" style="109" customWidth="1"/>
    <col min="3332" max="3332" width="9.75454545454545" style="109" customWidth="1"/>
    <col min="3333" max="3333" width="9" style="109"/>
    <col min="3334" max="3334" width="9.37272727272727" style="109" customWidth="1"/>
    <col min="3335" max="3335" width="10.5" style="109" customWidth="1"/>
    <col min="3336" max="3584" width="9" style="109"/>
    <col min="3585" max="3585" width="24.6272727272727" style="109" customWidth="1"/>
    <col min="3586" max="3586" width="10" style="109" customWidth="1"/>
    <col min="3587" max="3587" width="38.7545454545455" style="109" customWidth="1"/>
    <col min="3588" max="3588" width="9.75454545454545" style="109" customWidth="1"/>
    <col min="3589" max="3589" width="9" style="109"/>
    <col min="3590" max="3590" width="9.37272727272727" style="109" customWidth="1"/>
    <col min="3591" max="3591" width="10.5" style="109" customWidth="1"/>
    <col min="3592" max="3840" width="9" style="109"/>
    <col min="3841" max="3841" width="24.6272727272727" style="109" customWidth="1"/>
    <col min="3842" max="3842" width="10" style="109" customWidth="1"/>
    <col min="3843" max="3843" width="38.7545454545455" style="109" customWidth="1"/>
    <col min="3844" max="3844" width="9.75454545454545" style="109" customWidth="1"/>
    <col min="3845" max="3845" width="9" style="109"/>
    <col min="3846" max="3846" width="9.37272727272727" style="109" customWidth="1"/>
    <col min="3847" max="3847" width="10.5" style="109" customWidth="1"/>
    <col min="3848" max="4096" width="9" style="109"/>
    <col min="4097" max="4097" width="24.6272727272727" style="109" customWidth="1"/>
    <col min="4098" max="4098" width="10" style="109" customWidth="1"/>
    <col min="4099" max="4099" width="38.7545454545455" style="109" customWidth="1"/>
    <col min="4100" max="4100" width="9.75454545454545" style="109" customWidth="1"/>
    <col min="4101" max="4101" width="9" style="109"/>
    <col min="4102" max="4102" width="9.37272727272727" style="109" customWidth="1"/>
    <col min="4103" max="4103" width="10.5" style="109" customWidth="1"/>
    <col min="4104" max="4352" width="9" style="109"/>
    <col min="4353" max="4353" width="24.6272727272727" style="109" customWidth="1"/>
    <col min="4354" max="4354" width="10" style="109" customWidth="1"/>
    <col min="4355" max="4355" width="38.7545454545455" style="109" customWidth="1"/>
    <col min="4356" max="4356" width="9.75454545454545" style="109" customWidth="1"/>
    <col min="4357" max="4357" width="9" style="109"/>
    <col min="4358" max="4358" width="9.37272727272727" style="109" customWidth="1"/>
    <col min="4359" max="4359" width="10.5" style="109" customWidth="1"/>
    <col min="4360" max="4608" width="9" style="109"/>
    <col min="4609" max="4609" width="24.6272727272727" style="109" customWidth="1"/>
    <col min="4610" max="4610" width="10" style="109" customWidth="1"/>
    <col min="4611" max="4611" width="38.7545454545455" style="109" customWidth="1"/>
    <col min="4612" max="4612" width="9.75454545454545" style="109" customWidth="1"/>
    <col min="4613" max="4613" width="9" style="109"/>
    <col min="4614" max="4614" width="9.37272727272727" style="109" customWidth="1"/>
    <col min="4615" max="4615" width="10.5" style="109" customWidth="1"/>
    <col min="4616" max="4864" width="9" style="109"/>
    <col min="4865" max="4865" width="24.6272727272727" style="109" customWidth="1"/>
    <col min="4866" max="4866" width="10" style="109" customWidth="1"/>
    <col min="4867" max="4867" width="38.7545454545455" style="109" customWidth="1"/>
    <col min="4868" max="4868" width="9.75454545454545" style="109" customWidth="1"/>
    <col min="4869" max="4869" width="9" style="109"/>
    <col min="4870" max="4870" width="9.37272727272727" style="109" customWidth="1"/>
    <col min="4871" max="4871" width="10.5" style="109" customWidth="1"/>
    <col min="4872" max="5120" width="9" style="109"/>
    <col min="5121" max="5121" width="24.6272727272727" style="109" customWidth="1"/>
    <col min="5122" max="5122" width="10" style="109" customWidth="1"/>
    <col min="5123" max="5123" width="38.7545454545455" style="109" customWidth="1"/>
    <col min="5124" max="5124" width="9.75454545454545" style="109" customWidth="1"/>
    <col min="5125" max="5125" width="9" style="109"/>
    <col min="5126" max="5126" width="9.37272727272727" style="109" customWidth="1"/>
    <col min="5127" max="5127" width="10.5" style="109" customWidth="1"/>
    <col min="5128" max="5376" width="9" style="109"/>
    <col min="5377" max="5377" width="24.6272727272727" style="109" customWidth="1"/>
    <col min="5378" max="5378" width="10" style="109" customWidth="1"/>
    <col min="5379" max="5379" width="38.7545454545455" style="109" customWidth="1"/>
    <col min="5380" max="5380" width="9.75454545454545" style="109" customWidth="1"/>
    <col min="5381" max="5381" width="9" style="109"/>
    <col min="5382" max="5382" width="9.37272727272727" style="109" customWidth="1"/>
    <col min="5383" max="5383" width="10.5" style="109" customWidth="1"/>
    <col min="5384" max="5632" width="9" style="109"/>
    <col min="5633" max="5633" width="24.6272727272727" style="109" customWidth="1"/>
    <col min="5634" max="5634" width="10" style="109" customWidth="1"/>
    <col min="5635" max="5635" width="38.7545454545455" style="109" customWidth="1"/>
    <col min="5636" max="5636" width="9.75454545454545" style="109" customWidth="1"/>
    <col min="5637" max="5637" width="9" style="109"/>
    <col min="5638" max="5638" width="9.37272727272727" style="109" customWidth="1"/>
    <col min="5639" max="5639" width="10.5" style="109" customWidth="1"/>
    <col min="5640" max="5888" width="9" style="109"/>
    <col min="5889" max="5889" width="24.6272727272727" style="109" customWidth="1"/>
    <col min="5890" max="5890" width="10" style="109" customWidth="1"/>
    <col min="5891" max="5891" width="38.7545454545455" style="109" customWidth="1"/>
    <col min="5892" max="5892" width="9.75454545454545" style="109" customWidth="1"/>
    <col min="5893" max="5893" width="9" style="109"/>
    <col min="5894" max="5894" width="9.37272727272727" style="109" customWidth="1"/>
    <col min="5895" max="5895" width="10.5" style="109" customWidth="1"/>
    <col min="5896" max="6144" width="9" style="109"/>
    <col min="6145" max="6145" width="24.6272727272727" style="109" customWidth="1"/>
    <col min="6146" max="6146" width="10" style="109" customWidth="1"/>
    <col min="6147" max="6147" width="38.7545454545455" style="109" customWidth="1"/>
    <col min="6148" max="6148" width="9.75454545454545" style="109" customWidth="1"/>
    <col min="6149" max="6149" width="9" style="109"/>
    <col min="6150" max="6150" width="9.37272727272727" style="109" customWidth="1"/>
    <col min="6151" max="6151" width="10.5" style="109" customWidth="1"/>
    <col min="6152" max="6400" width="9" style="109"/>
    <col min="6401" max="6401" width="24.6272727272727" style="109" customWidth="1"/>
    <col min="6402" max="6402" width="10" style="109" customWidth="1"/>
    <col min="6403" max="6403" width="38.7545454545455" style="109" customWidth="1"/>
    <col min="6404" max="6404" width="9.75454545454545" style="109" customWidth="1"/>
    <col min="6405" max="6405" width="9" style="109"/>
    <col min="6406" max="6406" width="9.37272727272727" style="109" customWidth="1"/>
    <col min="6407" max="6407" width="10.5" style="109" customWidth="1"/>
    <col min="6408" max="6656" width="9" style="109"/>
    <col min="6657" max="6657" width="24.6272727272727" style="109" customWidth="1"/>
    <col min="6658" max="6658" width="10" style="109" customWidth="1"/>
    <col min="6659" max="6659" width="38.7545454545455" style="109" customWidth="1"/>
    <col min="6660" max="6660" width="9.75454545454545" style="109" customWidth="1"/>
    <col min="6661" max="6661" width="9" style="109"/>
    <col min="6662" max="6662" width="9.37272727272727" style="109" customWidth="1"/>
    <col min="6663" max="6663" width="10.5" style="109" customWidth="1"/>
    <col min="6664" max="6912" width="9" style="109"/>
    <col min="6913" max="6913" width="24.6272727272727" style="109" customWidth="1"/>
    <col min="6914" max="6914" width="10" style="109" customWidth="1"/>
    <col min="6915" max="6915" width="38.7545454545455" style="109" customWidth="1"/>
    <col min="6916" max="6916" width="9.75454545454545" style="109" customWidth="1"/>
    <col min="6917" max="6917" width="9" style="109"/>
    <col min="6918" max="6918" width="9.37272727272727" style="109" customWidth="1"/>
    <col min="6919" max="6919" width="10.5" style="109" customWidth="1"/>
    <col min="6920" max="7168" width="9" style="109"/>
    <col min="7169" max="7169" width="24.6272727272727" style="109" customWidth="1"/>
    <col min="7170" max="7170" width="10" style="109" customWidth="1"/>
    <col min="7171" max="7171" width="38.7545454545455" style="109" customWidth="1"/>
    <col min="7172" max="7172" width="9.75454545454545" style="109" customWidth="1"/>
    <col min="7173" max="7173" width="9" style="109"/>
    <col min="7174" max="7174" width="9.37272727272727" style="109" customWidth="1"/>
    <col min="7175" max="7175" width="10.5" style="109" customWidth="1"/>
    <col min="7176" max="7424" width="9" style="109"/>
    <col min="7425" max="7425" width="24.6272727272727" style="109" customWidth="1"/>
    <col min="7426" max="7426" width="10" style="109" customWidth="1"/>
    <col min="7427" max="7427" width="38.7545454545455" style="109" customWidth="1"/>
    <col min="7428" max="7428" width="9.75454545454545" style="109" customWidth="1"/>
    <col min="7429" max="7429" width="9" style="109"/>
    <col min="7430" max="7430" width="9.37272727272727" style="109" customWidth="1"/>
    <col min="7431" max="7431" width="10.5" style="109" customWidth="1"/>
    <col min="7432" max="7680" width="9" style="109"/>
    <col min="7681" max="7681" width="24.6272727272727" style="109" customWidth="1"/>
    <col min="7682" max="7682" width="10" style="109" customWidth="1"/>
    <col min="7683" max="7683" width="38.7545454545455" style="109" customWidth="1"/>
    <col min="7684" max="7684" width="9.75454545454545" style="109" customWidth="1"/>
    <col min="7685" max="7685" width="9" style="109"/>
    <col min="7686" max="7686" width="9.37272727272727" style="109" customWidth="1"/>
    <col min="7687" max="7687" width="10.5" style="109" customWidth="1"/>
    <col min="7688" max="7936" width="9" style="109"/>
    <col min="7937" max="7937" width="24.6272727272727" style="109" customWidth="1"/>
    <col min="7938" max="7938" width="10" style="109" customWidth="1"/>
    <col min="7939" max="7939" width="38.7545454545455" style="109" customWidth="1"/>
    <col min="7940" max="7940" width="9.75454545454545" style="109" customWidth="1"/>
    <col min="7941" max="7941" width="9" style="109"/>
    <col min="7942" max="7942" width="9.37272727272727" style="109" customWidth="1"/>
    <col min="7943" max="7943" width="10.5" style="109" customWidth="1"/>
    <col min="7944" max="8192" width="9" style="109"/>
    <col min="8193" max="8193" width="24.6272727272727" style="109" customWidth="1"/>
    <col min="8194" max="8194" width="10" style="109" customWidth="1"/>
    <col min="8195" max="8195" width="38.7545454545455" style="109" customWidth="1"/>
    <col min="8196" max="8196" width="9.75454545454545" style="109" customWidth="1"/>
    <col min="8197" max="8197" width="9" style="109"/>
    <col min="8198" max="8198" width="9.37272727272727" style="109" customWidth="1"/>
    <col min="8199" max="8199" width="10.5" style="109" customWidth="1"/>
    <col min="8200" max="8448" width="9" style="109"/>
    <col min="8449" max="8449" width="24.6272727272727" style="109" customWidth="1"/>
    <col min="8450" max="8450" width="10" style="109" customWidth="1"/>
    <col min="8451" max="8451" width="38.7545454545455" style="109" customWidth="1"/>
    <col min="8452" max="8452" width="9.75454545454545" style="109" customWidth="1"/>
    <col min="8453" max="8453" width="9" style="109"/>
    <col min="8454" max="8454" width="9.37272727272727" style="109" customWidth="1"/>
    <col min="8455" max="8455" width="10.5" style="109" customWidth="1"/>
    <col min="8456" max="8704" width="9" style="109"/>
    <col min="8705" max="8705" width="24.6272727272727" style="109" customWidth="1"/>
    <col min="8706" max="8706" width="10" style="109" customWidth="1"/>
    <col min="8707" max="8707" width="38.7545454545455" style="109" customWidth="1"/>
    <col min="8708" max="8708" width="9.75454545454545" style="109" customWidth="1"/>
    <col min="8709" max="8709" width="9" style="109"/>
    <col min="8710" max="8710" width="9.37272727272727" style="109" customWidth="1"/>
    <col min="8711" max="8711" width="10.5" style="109" customWidth="1"/>
    <col min="8712" max="8960" width="9" style="109"/>
    <col min="8961" max="8961" width="24.6272727272727" style="109" customWidth="1"/>
    <col min="8962" max="8962" width="10" style="109" customWidth="1"/>
    <col min="8963" max="8963" width="38.7545454545455" style="109" customWidth="1"/>
    <col min="8964" max="8964" width="9.75454545454545" style="109" customWidth="1"/>
    <col min="8965" max="8965" width="9" style="109"/>
    <col min="8966" max="8966" width="9.37272727272727" style="109" customWidth="1"/>
    <col min="8967" max="8967" width="10.5" style="109" customWidth="1"/>
    <col min="8968" max="9216" width="9" style="109"/>
    <col min="9217" max="9217" width="24.6272727272727" style="109" customWidth="1"/>
    <col min="9218" max="9218" width="10" style="109" customWidth="1"/>
    <col min="9219" max="9219" width="38.7545454545455" style="109" customWidth="1"/>
    <col min="9220" max="9220" width="9.75454545454545" style="109" customWidth="1"/>
    <col min="9221" max="9221" width="9" style="109"/>
    <col min="9222" max="9222" width="9.37272727272727" style="109" customWidth="1"/>
    <col min="9223" max="9223" width="10.5" style="109" customWidth="1"/>
    <col min="9224" max="9472" width="9" style="109"/>
    <col min="9473" max="9473" width="24.6272727272727" style="109" customWidth="1"/>
    <col min="9474" max="9474" width="10" style="109" customWidth="1"/>
    <col min="9475" max="9475" width="38.7545454545455" style="109" customWidth="1"/>
    <col min="9476" max="9476" width="9.75454545454545" style="109" customWidth="1"/>
    <col min="9477" max="9477" width="9" style="109"/>
    <col min="9478" max="9478" width="9.37272727272727" style="109" customWidth="1"/>
    <col min="9479" max="9479" width="10.5" style="109" customWidth="1"/>
    <col min="9480" max="9728" width="9" style="109"/>
    <col min="9729" max="9729" width="24.6272727272727" style="109" customWidth="1"/>
    <col min="9730" max="9730" width="10" style="109" customWidth="1"/>
    <col min="9731" max="9731" width="38.7545454545455" style="109" customWidth="1"/>
    <col min="9732" max="9732" width="9.75454545454545" style="109" customWidth="1"/>
    <col min="9733" max="9733" width="9" style="109"/>
    <col min="9734" max="9734" width="9.37272727272727" style="109" customWidth="1"/>
    <col min="9735" max="9735" width="10.5" style="109" customWidth="1"/>
    <col min="9736" max="9984" width="9" style="109"/>
    <col min="9985" max="9985" width="24.6272727272727" style="109" customWidth="1"/>
    <col min="9986" max="9986" width="10" style="109" customWidth="1"/>
    <col min="9987" max="9987" width="38.7545454545455" style="109" customWidth="1"/>
    <col min="9988" max="9988" width="9.75454545454545" style="109" customWidth="1"/>
    <col min="9989" max="9989" width="9" style="109"/>
    <col min="9990" max="9990" width="9.37272727272727" style="109" customWidth="1"/>
    <col min="9991" max="9991" width="10.5" style="109" customWidth="1"/>
    <col min="9992" max="10240" width="9" style="109"/>
    <col min="10241" max="10241" width="24.6272727272727" style="109" customWidth="1"/>
    <col min="10242" max="10242" width="10" style="109" customWidth="1"/>
    <col min="10243" max="10243" width="38.7545454545455" style="109" customWidth="1"/>
    <col min="10244" max="10244" width="9.75454545454545" style="109" customWidth="1"/>
    <col min="10245" max="10245" width="9" style="109"/>
    <col min="10246" max="10246" width="9.37272727272727" style="109" customWidth="1"/>
    <col min="10247" max="10247" width="10.5" style="109" customWidth="1"/>
    <col min="10248" max="10496" width="9" style="109"/>
    <col min="10497" max="10497" width="24.6272727272727" style="109" customWidth="1"/>
    <col min="10498" max="10498" width="10" style="109" customWidth="1"/>
    <col min="10499" max="10499" width="38.7545454545455" style="109" customWidth="1"/>
    <col min="10500" max="10500" width="9.75454545454545" style="109" customWidth="1"/>
    <col min="10501" max="10501" width="9" style="109"/>
    <col min="10502" max="10502" width="9.37272727272727" style="109" customWidth="1"/>
    <col min="10503" max="10503" width="10.5" style="109" customWidth="1"/>
    <col min="10504" max="10752" width="9" style="109"/>
    <col min="10753" max="10753" width="24.6272727272727" style="109" customWidth="1"/>
    <col min="10754" max="10754" width="10" style="109" customWidth="1"/>
    <col min="10755" max="10755" width="38.7545454545455" style="109" customWidth="1"/>
    <col min="10756" max="10756" width="9.75454545454545" style="109" customWidth="1"/>
    <col min="10757" max="10757" width="9" style="109"/>
    <col min="10758" max="10758" width="9.37272727272727" style="109" customWidth="1"/>
    <col min="10759" max="10759" width="10.5" style="109" customWidth="1"/>
    <col min="10760" max="11008" width="9" style="109"/>
    <col min="11009" max="11009" width="24.6272727272727" style="109" customWidth="1"/>
    <col min="11010" max="11010" width="10" style="109" customWidth="1"/>
    <col min="11011" max="11011" width="38.7545454545455" style="109" customWidth="1"/>
    <col min="11012" max="11012" width="9.75454545454545" style="109" customWidth="1"/>
    <col min="11013" max="11013" width="9" style="109"/>
    <col min="11014" max="11014" width="9.37272727272727" style="109" customWidth="1"/>
    <col min="11015" max="11015" width="10.5" style="109" customWidth="1"/>
    <col min="11016" max="11264" width="9" style="109"/>
    <col min="11265" max="11265" width="24.6272727272727" style="109" customWidth="1"/>
    <col min="11266" max="11266" width="10" style="109" customWidth="1"/>
    <col min="11267" max="11267" width="38.7545454545455" style="109" customWidth="1"/>
    <col min="11268" max="11268" width="9.75454545454545" style="109" customWidth="1"/>
    <col min="11269" max="11269" width="9" style="109"/>
    <col min="11270" max="11270" width="9.37272727272727" style="109" customWidth="1"/>
    <col min="11271" max="11271" width="10.5" style="109" customWidth="1"/>
    <col min="11272" max="11520" width="9" style="109"/>
    <col min="11521" max="11521" width="24.6272727272727" style="109" customWidth="1"/>
    <col min="11522" max="11522" width="10" style="109" customWidth="1"/>
    <col min="11523" max="11523" width="38.7545454545455" style="109" customWidth="1"/>
    <col min="11524" max="11524" width="9.75454545454545" style="109" customWidth="1"/>
    <col min="11525" max="11525" width="9" style="109"/>
    <col min="11526" max="11526" width="9.37272727272727" style="109" customWidth="1"/>
    <col min="11527" max="11527" width="10.5" style="109" customWidth="1"/>
    <col min="11528" max="11776" width="9" style="109"/>
    <col min="11777" max="11777" width="24.6272727272727" style="109" customWidth="1"/>
    <col min="11778" max="11778" width="10" style="109" customWidth="1"/>
    <col min="11779" max="11779" width="38.7545454545455" style="109" customWidth="1"/>
    <col min="11780" max="11780" width="9.75454545454545" style="109" customWidth="1"/>
    <col min="11781" max="11781" width="9" style="109"/>
    <col min="11782" max="11782" width="9.37272727272727" style="109" customWidth="1"/>
    <col min="11783" max="11783" width="10.5" style="109" customWidth="1"/>
    <col min="11784" max="12032" width="9" style="109"/>
    <col min="12033" max="12033" width="24.6272727272727" style="109" customWidth="1"/>
    <col min="12034" max="12034" width="10" style="109" customWidth="1"/>
    <col min="12035" max="12035" width="38.7545454545455" style="109" customWidth="1"/>
    <col min="12036" max="12036" width="9.75454545454545" style="109" customWidth="1"/>
    <col min="12037" max="12037" width="9" style="109"/>
    <col min="12038" max="12038" width="9.37272727272727" style="109" customWidth="1"/>
    <col min="12039" max="12039" width="10.5" style="109" customWidth="1"/>
    <col min="12040" max="12288" width="9" style="109"/>
    <col min="12289" max="12289" width="24.6272727272727" style="109" customWidth="1"/>
    <col min="12290" max="12290" width="10" style="109" customWidth="1"/>
    <col min="12291" max="12291" width="38.7545454545455" style="109" customWidth="1"/>
    <col min="12292" max="12292" width="9.75454545454545" style="109" customWidth="1"/>
    <col min="12293" max="12293" width="9" style="109"/>
    <col min="12294" max="12294" width="9.37272727272727" style="109" customWidth="1"/>
    <col min="12295" max="12295" width="10.5" style="109" customWidth="1"/>
    <col min="12296" max="12544" width="9" style="109"/>
    <col min="12545" max="12545" width="24.6272727272727" style="109" customWidth="1"/>
    <col min="12546" max="12546" width="10" style="109" customWidth="1"/>
    <col min="12547" max="12547" width="38.7545454545455" style="109" customWidth="1"/>
    <col min="12548" max="12548" width="9.75454545454545" style="109" customWidth="1"/>
    <col min="12549" max="12549" width="9" style="109"/>
    <col min="12550" max="12550" width="9.37272727272727" style="109" customWidth="1"/>
    <col min="12551" max="12551" width="10.5" style="109" customWidth="1"/>
    <col min="12552" max="12800" width="9" style="109"/>
    <col min="12801" max="12801" width="24.6272727272727" style="109" customWidth="1"/>
    <col min="12802" max="12802" width="10" style="109" customWidth="1"/>
    <col min="12803" max="12803" width="38.7545454545455" style="109" customWidth="1"/>
    <col min="12804" max="12804" width="9.75454545454545" style="109" customWidth="1"/>
    <col min="12805" max="12805" width="9" style="109"/>
    <col min="12806" max="12806" width="9.37272727272727" style="109" customWidth="1"/>
    <col min="12807" max="12807" width="10.5" style="109" customWidth="1"/>
    <col min="12808" max="13056" width="9" style="109"/>
    <col min="13057" max="13057" width="24.6272727272727" style="109" customWidth="1"/>
    <col min="13058" max="13058" width="10" style="109" customWidth="1"/>
    <col min="13059" max="13059" width="38.7545454545455" style="109" customWidth="1"/>
    <col min="13060" max="13060" width="9.75454545454545" style="109" customWidth="1"/>
    <col min="13061" max="13061" width="9" style="109"/>
    <col min="13062" max="13062" width="9.37272727272727" style="109" customWidth="1"/>
    <col min="13063" max="13063" width="10.5" style="109" customWidth="1"/>
    <col min="13064" max="13312" width="9" style="109"/>
    <col min="13313" max="13313" width="24.6272727272727" style="109" customWidth="1"/>
    <col min="13314" max="13314" width="10" style="109" customWidth="1"/>
    <col min="13315" max="13315" width="38.7545454545455" style="109" customWidth="1"/>
    <col min="13316" max="13316" width="9.75454545454545" style="109" customWidth="1"/>
    <col min="13317" max="13317" width="9" style="109"/>
    <col min="13318" max="13318" width="9.37272727272727" style="109" customWidth="1"/>
    <col min="13319" max="13319" width="10.5" style="109" customWidth="1"/>
    <col min="13320" max="13568" width="9" style="109"/>
    <col min="13569" max="13569" width="24.6272727272727" style="109" customWidth="1"/>
    <col min="13570" max="13570" width="10" style="109" customWidth="1"/>
    <col min="13571" max="13571" width="38.7545454545455" style="109" customWidth="1"/>
    <col min="13572" max="13572" width="9.75454545454545" style="109" customWidth="1"/>
    <col min="13573" max="13573" width="9" style="109"/>
    <col min="13574" max="13574" width="9.37272727272727" style="109" customWidth="1"/>
    <col min="13575" max="13575" width="10.5" style="109" customWidth="1"/>
    <col min="13576" max="13824" width="9" style="109"/>
    <col min="13825" max="13825" width="24.6272727272727" style="109" customWidth="1"/>
    <col min="13826" max="13826" width="10" style="109" customWidth="1"/>
    <col min="13827" max="13827" width="38.7545454545455" style="109" customWidth="1"/>
    <col min="13828" max="13828" width="9.75454545454545" style="109" customWidth="1"/>
    <col min="13829" max="13829" width="9" style="109"/>
    <col min="13830" max="13830" width="9.37272727272727" style="109" customWidth="1"/>
    <col min="13831" max="13831" width="10.5" style="109" customWidth="1"/>
    <col min="13832" max="14080" width="9" style="109"/>
    <col min="14081" max="14081" width="24.6272727272727" style="109" customWidth="1"/>
    <col min="14082" max="14082" width="10" style="109" customWidth="1"/>
    <col min="14083" max="14083" width="38.7545454545455" style="109" customWidth="1"/>
    <col min="14084" max="14084" width="9.75454545454545" style="109" customWidth="1"/>
    <col min="14085" max="14085" width="9" style="109"/>
    <col min="14086" max="14086" width="9.37272727272727" style="109" customWidth="1"/>
    <col min="14087" max="14087" width="10.5" style="109" customWidth="1"/>
    <col min="14088" max="14336" width="9" style="109"/>
    <col min="14337" max="14337" width="24.6272727272727" style="109" customWidth="1"/>
    <col min="14338" max="14338" width="10" style="109" customWidth="1"/>
    <col min="14339" max="14339" width="38.7545454545455" style="109" customWidth="1"/>
    <col min="14340" max="14340" width="9.75454545454545" style="109" customWidth="1"/>
    <col min="14341" max="14341" width="9" style="109"/>
    <col min="14342" max="14342" width="9.37272727272727" style="109" customWidth="1"/>
    <col min="14343" max="14343" width="10.5" style="109" customWidth="1"/>
    <col min="14344" max="14592" width="9" style="109"/>
    <col min="14593" max="14593" width="24.6272727272727" style="109" customWidth="1"/>
    <col min="14594" max="14594" width="10" style="109" customWidth="1"/>
    <col min="14595" max="14595" width="38.7545454545455" style="109" customWidth="1"/>
    <col min="14596" max="14596" width="9.75454545454545" style="109" customWidth="1"/>
    <col min="14597" max="14597" width="9" style="109"/>
    <col min="14598" max="14598" width="9.37272727272727" style="109" customWidth="1"/>
    <col min="14599" max="14599" width="10.5" style="109" customWidth="1"/>
    <col min="14600" max="14848" width="9" style="109"/>
    <col min="14849" max="14849" width="24.6272727272727" style="109" customWidth="1"/>
    <col min="14850" max="14850" width="10" style="109" customWidth="1"/>
    <col min="14851" max="14851" width="38.7545454545455" style="109" customWidth="1"/>
    <col min="14852" max="14852" width="9.75454545454545" style="109" customWidth="1"/>
    <col min="14853" max="14853" width="9" style="109"/>
    <col min="14854" max="14854" width="9.37272727272727" style="109" customWidth="1"/>
    <col min="14855" max="14855" width="10.5" style="109" customWidth="1"/>
    <col min="14856" max="15104" width="9" style="109"/>
    <col min="15105" max="15105" width="24.6272727272727" style="109" customWidth="1"/>
    <col min="15106" max="15106" width="10" style="109" customWidth="1"/>
    <col min="15107" max="15107" width="38.7545454545455" style="109" customWidth="1"/>
    <col min="15108" max="15108" width="9.75454545454545" style="109" customWidth="1"/>
    <col min="15109" max="15109" width="9" style="109"/>
    <col min="15110" max="15110" width="9.37272727272727" style="109" customWidth="1"/>
    <col min="15111" max="15111" width="10.5" style="109" customWidth="1"/>
    <col min="15112" max="15360" width="9" style="109"/>
    <col min="15361" max="15361" width="24.6272727272727" style="109" customWidth="1"/>
    <col min="15362" max="15362" width="10" style="109" customWidth="1"/>
    <col min="15363" max="15363" width="38.7545454545455" style="109" customWidth="1"/>
    <col min="15364" max="15364" width="9.75454545454545" style="109" customWidth="1"/>
    <col min="15365" max="15365" width="9" style="109"/>
    <col min="15366" max="15366" width="9.37272727272727" style="109" customWidth="1"/>
    <col min="15367" max="15367" width="10.5" style="109" customWidth="1"/>
    <col min="15368" max="15616" width="9" style="109"/>
    <col min="15617" max="15617" width="24.6272727272727" style="109" customWidth="1"/>
    <col min="15618" max="15618" width="10" style="109" customWidth="1"/>
    <col min="15619" max="15619" width="38.7545454545455" style="109" customWidth="1"/>
    <col min="15620" max="15620" width="9.75454545454545" style="109" customWidth="1"/>
    <col min="15621" max="15621" width="9" style="109"/>
    <col min="15622" max="15622" width="9.37272727272727" style="109" customWidth="1"/>
    <col min="15623" max="15623" width="10.5" style="109" customWidth="1"/>
    <col min="15624" max="15872" width="9" style="109"/>
    <col min="15873" max="15873" width="24.6272727272727" style="109" customWidth="1"/>
    <col min="15874" max="15874" width="10" style="109" customWidth="1"/>
    <col min="15875" max="15875" width="38.7545454545455" style="109" customWidth="1"/>
    <col min="15876" max="15876" width="9.75454545454545" style="109" customWidth="1"/>
    <col min="15877" max="15877" width="9" style="109"/>
    <col min="15878" max="15878" width="9.37272727272727" style="109" customWidth="1"/>
    <col min="15879" max="15879" width="10.5" style="109" customWidth="1"/>
    <col min="15880" max="16128" width="9" style="109"/>
    <col min="16129" max="16129" width="24.6272727272727" style="109" customWidth="1"/>
    <col min="16130" max="16130" width="10" style="109" customWidth="1"/>
    <col min="16131" max="16131" width="38.7545454545455" style="109" customWidth="1"/>
    <col min="16132" max="16132" width="9.75454545454545" style="109" customWidth="1"/>
    <col min="16133" max="16133" width="9" style="109"/>
    <col min="16134" max="16134" width="9.37272727272727" style="109" customWidth="1"/>
    <col min="16135" max="16135" width="10.5" style="109" customWidth="1"/>
    <col min="16136" max="16384" width="9" style="109"/>
  </cols>
  <sheetData>
    <row r="1" customHeight="1" spans="1:4">
      <c r="A1" s="110" t="s">
        <v>1448</v>
      </c>
      <c r="B1" s="110"/>
      <c r="C1" s="110"/>
      <c r="D1" s="110"/>
    </row>
    <row r="2" customHeight="1" spans="4:4">
      <c r="D2" s="111" t="s">
        <v>1044</v>
      </c>
    </row>
    <row r="3" s="106" customFormat="1" customHeight="1" spans="1:4">
      <c r="A3" s="79" t="s">
        <v>52</v>
      </c>
      <c r="B3" s="79" t="s">
        <v>3</v>
      </c>
      <c r="C3" s="79" t="s">
        <v>52</v>
      </c>
      <c r="D3" s="79" t="s">
        <v>3</v>
      </c>
    </row>
    <row r="4" s="106" customFormat="1" customHeight="1" spans="1:6">
      <c r="A4" s="112" t="s">
        <v>1449</v>
      </c>
      <c r="B4" s="81">
        <v>2685</v>
      </c>
      <c r="C4" s="113" t="s">
        <v>1450</v>
      </c>
      <c r="D4" s="114">
        <v>150</v>
      </c>
      <c r="E4" s="115"/>
      <c r="F4" s="116"/>
    </row>
    <row r="5" s="106" customFormat="1" customHeight="1" spans="1:6">
      <c r="A5" s="112" t="s">
        <v>1451</v>
      </c>
      <c r="B5" s="81"/>
      <c r="C5" s="117" t="s">
        <v>1452</v>
      </c>
      <c r="D5" s="81"/>
      <c r="F5" s="116"/>
    </row>
    <row r="6" s="106" customFormat="1" customHeight="1" spans="1:6">
      <c r="A6" s="112" t="s">
        <v>1453</v>
      </c>
      <c r="B6" s="81"/>
      <c r="C6" s="117" t="s">
        <v>1454</v>
      </c>
      <c r="D6" s="81"/>
      <c r="F6" s="116"/>
    </row>
    <row r="7" s="106" customFormat="1" customHeight="1" spans="1:6">
      <c r="A7" s="112" t="s">
        <v>1455</v>
      </c>
      <c r="B7" s="81"/>
      <c r="C7" s="117" t="s">
        <v>1456</v>
      </c>
      <c r="D7" s="81"/>
      <c r="F7" s="116"/>
    </row>
    <row r="8" s="106" customFormat="1" customHeight="1" spans="1:6">
      <c r="A8" s="112" t="s">
        <v>1457</v>
      </c>
      <c r="B8" s="81"/>
      <c r="C8" s="117" t="s">
        <v>1458</v>
      </c>
      <c r="D8" s="81">
        <v>150</v>
      </c>
      <c r="F8" s="116"/>
    </row>
    <row r="9" s="106" customFormat="1" customHeight="1" spans="1:6">
      <c r="A9" s="112"/>
      <c r="B9" s="118"/>
      <c r="C9" s="117" t="s">
        <v>1459</v>
      </c>
      <c r="D9" s="114"/>
      <c r="F9" s="116"/>
    </row>
    <row r="10" s="106" customFormat="1" customHeight="1" spans="1:6">
      <c r="A10" s="112"/>
      <c r="B10" s="118"/>
      <c r="C10" s="113" t="s">
        <v>1460</v>
      </c>
      <c r="D10" s="114">
        <v>240</v>
      </c>
      <c r="F10" s="116"/>
    </row>
    <row r="11" s="106" customFormat="1" customHeight="1" spans="1:6">
      <c r="A11" s="119"/>
      <c r="B11" s="118"/>
      <c r="C11" s="117" t="s">
        <v>1461</v>
      </c>
      <c r="D11" s="81"/>
      <c r="F11" s="116"/>
    </row>
    <row r="12" s="106" customFormat="1" customHeight="1" spans="1:6">
      <c r="A12" s="119"/>
      <c r="B12" s="118"/>
      <c r="C12" s="117" t="s">
        <v>1462</v>
      </c>
      <c r="D12" s="81">
        <v>240</v>
      </c>
      <c r="F12" s="116"/>
    </row>
    <row r="13" s="106" customFormat="1" customHeight="1" spans="1:6">
      <c r="A13" s="119"/>
      <c r="B13" s="118"/>
      <c r="C13" s="117" t="s">
        <v>1463</v>
      </c>
      <c r="D13" s="81"/>
      <c r="F13" s="116"/>
    </row>
    <row r="14" s="106" customFormat="1" customHeight="1" spans="1:6">
      <c r="A14" s="120"/>
      <c r="B14" s="121"/>
      <c r="C14" s="117" t="s">
        <v>1464</v>
      </c>
      <c r="D14" s="122"/>
      <c r="F14" s="116"/>
    </row>
    <row r="15" s="106" customFormat="1" customHeight="1" spans="1:6">
      <c r="A15" s="119"/>
      <c r="B15" s="118"/>
      <c r="C15" s="112" t="s">
        <v>1465</v>
      </c>
      <c r="D15" s="81"/>
      <c r="F15" s="116"/>
    </row>
    <row r="16" s="106" customFormat="1" customHeight="1" spans="1:6">
      <c r="A16" s="123"/>
      <c r="B16" s="118"/>
      <c r="C16" s="112" t="s">
        <v>1466</v>
      </c>
      <c r="D16" s="81"/>
      <c r="F16" s="116"/>
    </row>
    <row r="17" s="106" customFormat="1" customHeight="1" spans="1:6">
      <c r="A17" s="123"/>
      <c r="B17" s="118"/>
      <c r="C17" s="112" t="s">
        <v>1467</v>
      </c>
      <c r="D17" s="81"/>
      <c r="F17" s="116"/>
    </row>
    <row r="18" s="106" customFormat="1" customHeight="1" spans="1:6">
      <c r="A18" s="123"/>
      <c r="B18" s="118"/>
      <c r="C18" s="112" t="s">
        <v>1468</v>
      </c>
      <c r="D18" s="81"/>
      <c r="F18" s="116"/>
    </row>
    <row r="19" s="106" customFormat="1" customHeight="1" spans="1:7">
      <c r="A19" s="123"/>
      <c r="B19" s="118"/>
      <c r="C19" s="124" t="s">
        <v>1469</v>
      </c>
      <c r="D19" s="114">
        <v>350</v>
      </c>
      <c r="E19" s="107"/>
      <c r="F19" s="116"/>
      <c r="G19" s="115"/>
    </row>
    <row r="20" s="106" customFormat="1" customHeight="1" spans="1:6">
      <c r="A20" s="123"/>
      <c r="B20" s="118"/>
      <c r="C20" s="112" t="s">
        <v>1470</v>
      </c>
      <c r="D20" s="81">
        <v>350</v>
      </c>
      <c r="F20" s="116"/>
    </row>
    <row r="21" s="106" customFormat="1" customHeight="1" spans="1:6">
      <c r="A21" s="123"/>
      <c r="B21" s="118"/>
      <c r="C21" s="124" t="s">
        <v>1471</v>
      </c>
      <c r="D21" s="114">
        <v>0</v>
      </c>
      <c r="F21" s="116"/>
    </row>
    <row r="22" s="106" customFormat="1" customHeight="1" spans="1:6">
      <c r="A22" s="123"/>
      <c r="B22" s="118"/>
      <c r="C22" s="112" t="s">
        <v>1472</v>
      </c>
      <c r="D22" s="81"/>
      <c r="F22" s="116"/>
    </row>
    <row r="23" s="106" customFormat="1" customHeight="1" spans="1:6">
      <c r="A23" s="123"/>
      <c r="B23" s="118"/>
      <c r="C23" s="112" t="s">
        <v>1473</v>
      </c>
      <c r="D23" s="81"/>
      <c r="F23" s="116"/>
    </row>
    <row r="24" s="106" customFormat="1" customHeight="1" spans="1:6">
      <c r="A24" s="123"/>
      <c r="B24" s="118"/>
      <c r="C24" s="112" t="s">
        <v>1474</v>
      </c>
      <c r="D24" s="81"/>
      <c r="F24" s="116"/>
    </row>
    <row r="25" s="106" customFormat="1" customHeight="1" spans="1:6">
      <c r="A25" s="123"/>
      <c r="B25" s="118"/>
      <c r="C25" s="124" t="s">
        <v>1475</v>
      </c>
      <c r="D25" s="114"/>
      <c r="F25" s="125"/>
    </row>
    <row r="26" s="106" customFormat="1" customHeight="1" spans="1:6">
      <c r="A26" s="123"/>
      <c r="B26" s="118"/>
      <c r="C26" s="112"/>
      <c r="D26" s="81"/>
      <c r="F26" s="116"/>
    </row>
    <row r="27" s="107" customFormat="1" customHeight="1" spans="1:7">
      <c r="A27" s="126" t="s">
        <v>46</v>
      </c>
      <c r="B27" s="127">
        <f>SUM(B4:B8)</f>
        <v>2685</v>
      </c>
      <c r="C27" s="126" t="s">
        <v>1476</v>
      </c>
      <c r="D27" s="114">
        <f>D25+D4+D10+D19</f>
        <v>740</v>
      </c>
      <c r="F27" s="116"/>
      <c r="G27" s="128"/>
    </row>
    <row r="28" s="106" customFormat="1" customHeight="1" spans="1:6">
      <c r="A28" s="129"/>
      <c r="B28" s="81"/>
      <c r="C28" s="130" t="s">
        <v>1040</v>
      </c>
      <c r="D28" s="81">
        <v>1945</v>
      </c>
      <c r="F28" s="125"/>
    </row>
    <row r="29" s="106" customFormat="1" customHeight="1" spans="1:6">
      <c r="A29" s="120" t="s">
        <v>1477</v>
      </c>
      <c r="B29" s="114">
        <f>B27</f>
        <v>2685</v>
      </c>
      <c r="C29" s="120" t="s">
        <v>1478</v>
      </c>
      <c r="D29" s="114">
        <f>D27+D28</f>
        <v>2685</v>
      </c>
      <c r="F29" s="116"/>
    </row>
    <row r="30" customHeight="1" spans="1:6">
      <c r="A30" s="131"/>
      <c r="B30" s="131"/>
      <c r="C30" s="131"/>
      <c r="D30" s="131"/>
      <c r="F30" s="132"/>
    </row>
    <row r="31" customHeight="1" spans="4:6">
      <c r="D31" s="133"/>
      <c r="F31" s="134"/>
    </row>
    <row r="32" customHeight="1" spans="2:6">
      <c r="B32" s="133">
        <f>B27/2110-1</f>
        <v>0.272511848341232</v>
      </c>
      <c r="D32" s="135"/>
      <c r="F32" s="132"/>
    </row>
    <row r="33" customHeight="1" spans="6:6">
      <c r="F33" s="134"/>
    </row>
    <row r="34" customHeight="1" spans="6:6">
      <c r="F34" s="132"/>
    </row>
    <row r="35" customHeight="1" spans="6:6">
      <c r="F35" s="132"/>
    </row>
    <row r="36" customHeight="1" spans="6:6">
      <c r="F36" s="132"/>
    </row>
    <row r="37" customHeight="1" spans="6:6">
      <c r="F37" s="134"/>
    </row>
  </sheetData>
  <mergeCells count="2">
    <mergeCell ref="A1:D1"/>
    <mergeCell ref="A30:D30"/>
  </mergeCells>
  <pageMargins left="0.7" right="0.7" top="0.75" bottom="0.75" header="0.3" footer="0.3"/>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7"/>
  <sheetViews>
    <sheetView tabSelected="1" workbookViewId="0">
      <selection activeCell="E1" sqref="E$1:L$1048576"/>
    </sheetView>
  </sheetViews>
  <sheetFormatPr defaultColWidth="9" defaultRowHeight="21.75" customHeight="1" outlineLevelCol="6"/>
  <cols>
    <col min="1" max="1" width="24.6272727272727" style="76" customWidth="1"/>
    <col min="2" max="2" width="13.8727272727273" customWidth="1"/>
    <col min="3" max="3" width="38.7545454545455" style="76" customWidth="1"/>
    <col min="4" max="4" width="11.5" customWidth="1"/>
    <col min="6" max="6" width="9.37272727272727" customWidth="1"/>
    <col min="7" max="7" width="10.5" customWidth="1"/>
    <col min="257" max="257" width="24.6272727272727" customWidth="1"/>
    <col min="258" max="258" width="10" customWidth="1"/>
    <col min="259" max="259" width="38.7545454545455" customWidth="1"/>
    <col min="260" max="260" width="9.75454545454545" customWidth="1"/>
    <col min="262" max="262" width="9.37272727272727" customWidth="1"/>
    <col min="263" max="263" width="10.5" customWidth="1"/>
    <col min="513" max="513" width="24.6272727272727" customWidth="1"/>
    <col min="514" max="514" width="10" customWidth="1"/>
    <col min="515" max="515" width="38.7545454545455" customWidth="1"/>
    <col min="516" max="516" width="9.75454545454545" customWidth="1"/>
    <col min="518" max="518" width="9.37272727272727" customWidth="1"/>
    <col min="519" max="519" width="10.5" customWidth="1"/>
    <col min="769" max="769" width="24.6272727272727" customWidth="1"/>
    <col min="770" max="770" width="10" customWidth="1"/>
    <col min="771" max="771" width="38.7545454545455" customWidth="1"/>
    <col min="772" max="772" width="9.75454545454545" customWidth="1"/>
    <col min="774" max="774" width="9.37272727272727" customWidth="1"/>
    <col min="775" max="775" width="10.5" customWidth="1"/>
    <col min="1025" max="1025" width="24.6272727272727" customWidth="1"/>
    <col min="1026" max="1026" width="10" customWidth="1"/>
    <col min="1027" max="1027" width="38.7545454545455" customWidth="1"/>
    <col min="1028" max="1028" width="9.75454545454545" customWidth="1"/>
    <col min="1030" max="1030" width="9.37272727272727" customWidth="1"/>
    <col min="1031" max="1031" width="10.5" customWidth="1"/>
    <col min="1281" max="1281" width="24.6272727272727" customWidth="1"/>
    <col min="1282" max="1282" width="10" customWidth="1"/>
    <col min="1283" max="1283" width="38.7545454545455" customWidth="1"/>
    <col min="1284" max="1284" width="9.75454545454545" customWidth="1"/>
    <col min="1286" max="1286" width="9.37272727272727" customWidth="1"/>
    <col min="1287" max="1287" width="10.5" customWidth="1"/>
    <col min="1537" max="1537" width="24.6272727272727" customWidth="1"/>
    <col min="1538" max="1538" width="10" customWidth="1"/>
    <col min="1539" max="1539" width="38.7545454545455" customWidth="1"/>
    <col min="1540" max="1540" width="9.75454545454545" customWidth="1"/>
    <col min="1542" max="1542" width="9.37272727272727" customWidth="1"/>
    <col min="1543" max="1543" width="10.5" customWidth="1"/>
    <col min="1793" max="1793" width="24.6272727272727" customWidth="1"/>
    <col min="1794" max="1794" width="10" customWidth="1"/>
    <col min="1795" max="1795" width="38.7545454545455" customWidth="1"/>
    <col min="1796" max="1796" width="9.75454545454545" customWidth="1"/>
    <col min="1798" max="1798" width="9.37272727272727" customWidth="1"/>
    <col min="1799" max="1799" width="10.5" customWidth="1"/>
    <col min="2049" max="2049" width="24.6272727272727" customWidth="1"/>
    <col min="2050" max="2050" width="10" customWidth="1"/>
    <col min="2051" max="2051" width="38.7545454545455" customWidth="1"/>
    <col min="2052" max="2052" width="9.75454545454545" customWidth="1"/>
    <col min="2054" max="2054" width="9.37272727272727" customWidth="1"/>
    <col min="2055" max="2055" width="10.5" customWidth="1"/>
    <col min="2305" max="2305" width="24.6272727272727" customWidth="1"/>
    <col min="2306" max="2306" width="10" customWidth="1"/>
    <col min="2307" max="2307" width="38.7545454545455" customWidth="1"/>
    <col min="2308" max="2308" width="9.75454545454545" customWidth="1"/>
    <col min="2310" max="2310" width="9.37272727272727" customWidth="1"/>
    <col min="2311" max="2311" width="10.5" customWidth="1"/>
    <col min="2561" max="2561" width="24.6272727272727" customWidth="1"/>
    <col min="2562" max="2562" width="10" customWidth="1"/>
    <col min="2563" max="2563" width="38.7545454545455" customWidth="1"/>
    <col min="2564" max="2564" width="9.75454545454545" customWidth="1"/>
    <col min="2566" max="2566" width="9.37272727272727" customWidth="1"/>
    <col min="2567" max="2567" width="10.5" customWidth="1"/>
    <col min="2817" max="2817" width="24.6272727272727" customWidth="1"/>
    <col min="2818" max="2818" width="10" customWidth="1"/>
    <col min="2819" max="2819" width="38.7545454545455" customWidth="1"/>
    <col min="2820" max="2820" width="9.75454545454545" customWidth="1"/>
    <col min="2822" max="2822" width="9.37272727272727" customWidth="1"/>
    <col min="2823" max="2823" width="10.5" customWidth="1"/>
    <col min="3073" max="3073" width="24.6272727272727" customWidth="1"/>
    <col min="3074" max="3074" width="10" customWidth="1"/>
    <col min="3075" max="3075" width="38.7545454545455" customWidth="1"/>
    <col min="3076" max="3076" width="9.75454545454545" customWidth="1"/>
    <col min="3078" max="3078" width="9.37272727272727" customWidth="1"/>
    <col min="3079" max="3079" width="10.5" customWidth="1"/>
    <col min="3329" max="3329" width="24.6272727272727" customWidth="1"/>
    <col min="3330" max="3330" width="10" customWidth="1"/>
    <col min="3331" max="3331" width="38.7545454545455" customWidth="1"/>
    <col min="3332" max="3332" width="9.75454545454545" customWidth="1"/>
    <col min="3334" max="3334" width="9.37272727272727" customWidth="1"/>
    <col min="3335" max="3335" width="10.5" customWidth="1"/>
    <col min="3585" max="3585" width="24.6272727272727" customWidth="1"/>
    <col min="3586" max="3586" width="10" customWidth="1"/>
    <col min="3587" max="3587" width="38.7545454545455" customWidth="1"/>
    <col min="3588" max="3588" width="9.75454545454545" customWidth="1"/>
    <col min="3590" max="3590" width="9.37272727272727" customWidth="1"/>
    <col min="3591" max="3591" width="10.5" customWidth="1"/>
    <col min="3841" max="3841" width="24.6272727272727" customWidth="1"/>
    <col min="3842" max="3842" width="10" customWidth="1"/>
    <col min="3843" max="3843" width="38.7545454545455" customWidth="1"/>
    <col min="3844" max="3844" width="9.75454545454545" customWidth="1"/>
    <col min="3846" max="3846" width="9.37272727272727" customWidth="1"/>
    <col min="3847" max="3847" width="10.5" customWidth="1"/>
    <col min="4097" max="4097" width="24.6272727272727" customWidth="1"/>
    <col min="4098" max="4098" width="10" customWidth="1"/>
    <col min="4099" max="4099" width="38.7545454545455" customWidth="1"/>
    <col min="4100" max="4100" width="9.75454545454545" customWidth="1"/>
    <col min="4102" max="4102" width="9.37272727272727" customWidth="1"/>
    <col min="4103" max="4103" width="10.5" customWidth="1"/>
    <col min="4353" max="4353" width="24.6272727272727" customWidth="1"/>
    <col min="4354" max="4354" width="10" customWidth="1"/>
    <col min="4355" max="4355" width="38.7545454545455" customWidth="1"/>
    <col min="4356" max="4356" width="9.75454545454545" customWidth="1"/>
    <col min="4358" max="4358" width="9.37272727272727" customWidth="1"/>
    <col min="4359" max="4359" width="10.5" customWidth="1"/>
    <col min="4609" max="4609" width="24.6272727272727" customWidth="1"/>
    <col min="4610" max="4610" width="10" customWidth="1"/>
    <col min="4611" max="4611" width="38.7545454545455" customWidth="1"/>
    <col min="4612" max="4612" width="9.75454545454545" customWidth="1"/>
    <col min="4614" max="4614" width="9.37272727272727" customWidth="1"/>
    <col min="4615" max="4615" width="10.5" customWidth="1"/>
    <col min="4865" max="4865" width="24.6272727272727" customWidth="1"/>
    <col min="4866" max="4866" width="10" customWidth="1"/>
    <col min="4867" max="4867" width="38.7545454545455" customWidth="1"/>
    <col min="4868" max="4868" width="9.75454545454545" customWidth="1"/>
    <col min="4870" max="4870" width="9.37272727272727" customWidth="1"/>
    <col min="4871" max="4871" width="10.5" customWidth="1"/>
    <col min="5121" max="5121" width="24.6272727272727" customWidth="1"/>
    <col min="5122" max="5122" width="10" customWidth="1"/>
    <col min="5123" max="5123" width="38.7545454545455" customWidth="1"/>
    <col min="5124" max="5124" width="9.75454545454545" customWidth="1"/>
    <col min="5126" max="5126" width="9.37272727272727" customWidth="1"/>
    <col min="5127" max="5127" width="10.5" customWidth="1"/>
    <col min="5377" max="5377" width="24.6272727272727" customWidth="1"/>
    <col min="5378" max="5378" width="10" customWidth="1"/>
    <col min="5379" max="5379" width="38.7545454545455" customWidth="1"/>
    <col min="5380" max="5380" width="9.75454545454545" customWidth="1"/>
    <col min="5382" max="5382" width="9.37272727272727" customWidth="1"/>
    <col min="5383" max="5383" width="10.5" customWidth="1"/>
    <col min="5633" max="5633" width="24.6272727272727" customWidth="1"/>
    <col min="5634" max="5634" width="10" customWidth="1"/>
    <col min="5635" max="5635" width="38.7545454545455" customWidth="1"/>
    <col min="5636" max="5636" width="9.75454545454545" customWidth="1"/>
    <col min="5638" max="5638" width="9.37272727272727" customWidth="1"/>
    <col min="5639" max="5639" width="10.5" customWidth="1"/>
    <col min="5889" max="5889" width="24.6272727272727" customWidth="1"/>
    <col min="5890" max="5890" width="10" customWidth="1"/>
    <col min="5891" max="5891" width="38.7545454545455" customWidth="1"/>
    <col min="5892" max="5892" width="9.75454545454545" customWidth="1"/>
    <col min="5894" max="5894" width="9.37272727272727" customWidth="1"/>
    <col min="5895" max="5895" width="10.5" customWidth="1"/>
    <col min="6145" max="6145" width="24.6272727272727" customWidth="1"/>
    <col min="6146" max="6146" width="10" customWidth="1"/>
    <col min="6147" max="6147" width="38.7545454545455" customWidth="1"/>
    <col min="6148" max="6148" width="9.75454545454545" customWidth="1"/>
    <col min="6150" max="6150" width="9.37272727272727" customWidth="1"/>
    <col min="6151" max="6151" width="10.5" customWidth="1"/>
    <col min="6401" max="6401" width="24.6272727272727" customWidth="1"/>
    <col min="6402" max="6402" width="10" customWidth="1"/>
    <col min="6403" max="6403" width="38.7545454545455" customWidth="1"/>
    <col min="6404" max="6404" width="9.75454545454545" customWidth="1"/>
    <col min="6406" max="6406" width="9.37272727272727" customWidth="1"/>
    <col min="6407" max="6407" width="10.5" customWidth="1"/>
    <col min="6657" max="6657" width="24.6272727272727" customWidth="1"/>
    <col min="6658" max="6658" width="10" customWidth="1"/>
    <col min="6659" max="6659" width="38.7545454545455" customWidth="1"/>
    <col min="6660" max="6660" width="9.75454545454545" customWidth="1"/>
    <col min="6662" max="6662" width="9.37272727272727" customWidth="1"/>
    <col min="6663" max="6663" width="10.5" customWidth="1"/>
    <col min="6913" max="6913" width="24.6272727272727" customWidth="1"/>
    <col min="6914" max="6914" width="10" customWidth="1"/>
    <col min="6915" max="6915" width="38.7545454545455" customWidth="1"/>
    <col min="6916" max="6916" width="9.75454545454545" customWidth="1"/>
    <col min="6918" max="6918" width="9.37272727272727" customWidth="1"/>
    <col min="6919" max="6919" width="10.5" customWidth="1"/>
    <col min="7169" max="7169" width="24.6272727272727" customWidth="1"/>
    <col min="7170" max="7170" width="10" customWidth="1"/>
    <col min="7171" max="7171" width="38.7545454545455" customWidth="1"/>
    <col min="7172" max="7172" width="9.75454545454545" customWidth="1"/>
    <col min="7174" max="7174" width="9.37272727272727" customWidth="1"/>
    <col min="7175" max="7175" width="10.5" customWidth="1"/>
    <col min="7425" max="7425" width="24.6272727272727" customWidth="1"/>
    <col min="7426" max="7426" width="10" customWidth="1"/>
    <col min="7427" max="7427" width="38.7545454545455" customWidth="1"/>
    <col min="7428" max="7428" width="9.75454545454545" customWidth="1"/>
    <col min="7430" max="7430" width="9.37272727272727" customWidth="1"/>
    <col min="7431" max="7431" width="10.5" customWidth="1"/>
    <col min="7681" max="7681" width="24.6272727272727" customWidth="1"/>
    <col min="7682" max="7682" width="10" customWidth="1"/>
    <col min="7683" max="7683" width="38.7545454545455" customWidth="1"/>
    <col min="7684" max="7684" width="9.75454545454545" customWidth="1"/>
    <col min="7686" max="7686" width="9.37272727272727" customWidth="1"/>
    <col min="7687" max="7687" width="10.5" customWidth="1"/>
    <col min="7937" max="7937" width="24.6272727272727" customWidth="1"/>
    <col min="7938" max="7938" width="10" customWidth="1"/>
    <col min="7939" max="7939" width="38.7545454545455" customWidth="1"/>
    <col min="7940" max="7940" width="9.75454545454545" customWidth="1"/>
    <col min="7942" max="7942" width="9.37272727272727" customWidth="1"/>
    <col min="7943" max="7943" width="10.5" customWidth="1"/>
    <col min="8193" max="8193" width="24.6272727272727" customWidth="1"/>
    <col min="8194" max="8194" width="10" customWidth="1"/>
    <col min="8195" max="8195" width="38.7545454545455" customWidth="1"/>
    <col min="8196" max="8196" width="9.75454545454545" customWidth="1"/>
    <col min="8198" max="8198" width="9.37272727272727" customWidth="1"/>
    <col min="8199" max="8199" width="10.5" customWidth="1"/>
    <col min="8449" max="8449" width="24.6272727272727" customWidth="1"/>
    <col min="8450" max="8450" width="10" customWidth="1"/>
    <col min="8451" max="8451" width="38.7545454545455" customWidth="1"/>
    <col min="8452" max="8452" width="9.75454545454545" customWidth="1"/>
    <col min="8454" max="8454" width="9.37272727272727" customWidth="1"/>
    <col min="8455" max="8455" width="10.5" customWidth="1"/>
    <col min="8705" max="8705" width="24.6272727272727" customWidth="1"/>
    <col min="8706" max="8706" width="10" customWidth="1"/>
    <col min="8707" max="8707" width="38.7545454545455" customWidth="1"/>
    <col min="8708" max="8708" width="9.75454545454545" customWidth="1"/>
    <col min="8710" max="8710" width="9.37272727272727" customWidth="1"/>
    <col min="8711" max="8711" width="10.5" customWidth="1"/>
    <col min="8961" max="8961" width="24.6272727272727" customWidth="1"/>
    <col min="8962" max="8962" width="10" customWidth="1"/>
    <col min="8963" max="8963" width="38.7545454545455" customWidth="1"/>
    <col min="8964" max="8964" width="9.75454545454545" customWidth="1"/>
    <col min="8966" max="8966" width="9.37272727272727" customWidth="1"/>
    <col min="8967" max="8967" width="10.5" customWidth="1"/>
    <col min="9217" max="9217" width="24.6272727272727" customWidth="1"/>
    <col min="9218" max="9218" width="10" customWidth="1"/>
    <col min="9219" max="9219" width="38.7545454545455" customWidth="1"/>
    <col min="9220" max="9220" width="9.75454545454545" customWidth="1"/>
    <col min="9222" max="9222" width="9.37272727272727" customWidth="1"/>
    <col min="9223" max="9223" width="10.5" customWidth="1"/>
    <col min="9473" max="9473" width="24.6272727272727" customWidth="1"/>
    <col min="9474" max="9474" width="10" customWidth="1"/>
    <col min="9475" max="9475" width="38.7545454545455" customWidth="1"/>
    <col min="9476" max="9476" width="9.75454545454545" customWidth="1"/>
    <col min="9478" max="9478" width="9.37272727272727" customWidth="1"/>
    <col min="9479" max="9479" width="10.5" customWidth="1"/>
    <col min="9729" max="9729" width="24.6272727272727" customWidth="1"/>
    <col min="9730" max="9730" width="10" customWidth="1"/>
    <col min="9731" max="9731" width="38.7545454545455" customWidth="1"/>
    <col min="9732" max="9732" width="9.75454545454545" customWidth="1"/>
    <col min="9734" max="9734" width="9.37272727272727" customWidth="1"/>
    <col min="9735" max="9735" width="10.5" customWidth="1"/>
    <col min="9985" max="9985" width="24.6272727272727" customWidth="1"/>
    <col min="9986" max="9986" width="10" customWidth="1"/>
    <col min="9987" max="9987" width="38.7545454545455" customWidth="1"/>
    <col min="9988" max="9988" width="9.75454545454545" customWidth="1"/>
    <col min="9990" max="9990" width="9.37272727272727" customWidth="1"/>
    <col min="9991" max="9991" width="10.5" customWidth="1"/>
    <col min="10241" max="10241" width="24.6272727272727" customWidth="1"/>
    <col min="10242" max="10242" width="10" customWidth="1"/>
    <col min="10243" max="10243" width="38.7545454545455" customWidth="1"/>
    <col min="10244" max="10244" width="9.75454545454545" customWidth="1"/>
    <col min="10246" max="10246" width="9.37272727272727" customWidth="1"/>
    <col min="10247" max="10247" width="10.5" customWidth="1"/>
    <col min="10497" max="10497" width="24.6272727272727" customWidth="1"/>
    <col min="10498" max="10498" width="10" customWidth="1"/>
    <col min="10499" max="10499" width="38.7545454545455" customWidth="1"/>
    <col min="10500" max="10500" width="9.75454545454545" customWidth="1"/>
    <col min="10502" max="10502" width="9.37272727272727" customWidth="1"/>
    <col min="10503" max="10503" width="10.5" customWidth="1"/>
    <col min="10753" max="10753" width="24.6272727272727" customWidth="1"/>
    <col min="10754" max="10754" width="10" customWidth="1"/>
    <col min="10755" max="10755" width="38.7545454545455" customWidth="1"/>
    <col min="10756" max="10756" width="9.75454545454545" customWidth="1"/>
    <col min="10758" max="10758" width="9.37272727272727" customWidth="1"/>
    <col min="10759" max="10759" width="10.5" customWidth="1"/>
    <col min="11009" max="11009" width="24.6272727272727" customWidth="1"/>
    <col min="11010" max="11010" width="10" customWidth="1"/>
    <col min="11011" max="11011" width="38.7545454545455" customWidth="1"/>
    <col min="11012" max="11012" width="9.75454545454545" customWidth="1"/>
    <col min="11014" max="11014" width="9.37272727272727" customWidth="1"/>
    <col min="11015" max="11015" width="10.5" customWidth="1"/>
    <col min="11265" max="11265" width="24.6272727272727" customWidth="1"/>
    <col min="11266" max="11266" width="10" customWidth="1"/>
    <col min="11267" max="11267" width="38.7545454545455" customWidth="1"/>
    <col min="11268" max="11268" width="9.75454545454545" customWidth="1"/>
    <col min="11270" max="11270" width="9.37272727272727" customWidth="1"/>
    <col min="11271" max="11271" width="10.5" customWidth="1"/>
    <col min="11521" max="11521" width="24.6272727272727" customWidth="1"/>
    <col min="11522" max="11522" width="10" customWidth="1"/>
    <col min="11523" max="11523" width="38.7545454545455" customWidth="1"/>
    <col min="11524" max="11524" width="9.75454545454545" customWidth="1"/>
    <col min="11526" max="11526" width="9.37272727272727" customWidth="1"/>
    <col min="11527" max="11527" width="10.5" customWidth="1"/>
    <col min="11777" max="11777" width="24.6272727272727" customWidth="1"/>
    <col min="11778" max="11778" width="10" customWidth="1"/>
    <col min="11779" max="11779" width="38.7545454545455" customWidth="1"/>
    <col min="11780" max="11780" width="9.75454545454545" customWidth="1"/>
    <col min="11782" max="11782" width="9.37272727272727" customWidth="1"/>
    <col min="11783" max="11783" width="10.5" customWidth="1"/>
    <col min="12033" max="12033" width="24.6272727272727" customWidth="1"/>
    <col min="12034" max="12034" width="10" customWidth="1"/>
    <col min="12035" max="12035" width="38.7545454545455" customWidth="1"/>
    <col min="12036" max="12036" width="9.75454545454545" customWidth="1"/>
    <col min="12038" max="12038" width="9.37272727272727" customWidth="1"/>
    <col min="12039" max="12039" width="10.5" customWidth="1"/>
    <col min="12289" max="12289" width="24.6272727272727" customWidth="1"/>
    <col min="12290" max="12290" width="10" customWidth="1"/>
    <col min="12291" max="12291" width="38.7545454545455" customWidth="1"/>
    <col min="12292" max="12292" width="9.75454545454545" customWidth="1"/>
    <col min="12294" max="12294" width="9.37272727272727" customWidth="1"/>
    <col min="12295" max="12295" width="10.5" customWidth="1"/>
    <col min="12545" max="12545" width="24.6272727272727" customWidth="1"/>
    <col min="12546" max="12546" width="10" customWidth="1"/>
    <col min="12547" max="12547" width="38.7545454545455" customWidth="1"/>
    <col min="12548" max="12548" width="9.75454545454545" customWidth="1"/>
    <col min="12550" max="12550" width="9.37272727272727" customWidth="1"/>
    <col min="12551" max="12551" width="10.5" customWidth="1"/>
    <col min="12801" max="12801" width="24.6272727272727" customWidth="1"/>
    <col min="12802" max="12802" width="10" customWidth="1"/>
    <col min="12803" max="12803" width="38.7545454545455" customWidth="1"/>
    <col min="12804" max="12804" width="9.75454545454545" customWidth="1"/>
    <col min="12806" max="12806" width="9.37272727272727" customWidth="1"/>
    <col min="12807" max="12807" width="10.5" customWidth="1"/>
    <col min="13057" max="13057" width="24.6272727272727" customWidth="1"/>
    <col min="13058" max="13058" width="10" customWidth="1"/>
    <col min="13059" max="13059" width="38.7545454545455" customWidth="1"/>
    <col min="13060" max="13060" width="9.75454545454545" customWidth="1"/>
    <col min="13062" max="13062" width="9.37272727272727" customWidth="1"/>
    <col min="13063" max="13063" width="10.5" customWidth="1"/>
    <col min="13313" max="13313" width="24.6272727272727" customWidth="1"/>
    <col min="13314" max="13314" width="10" customWidth="1"/>
    <col min="13315" max="13315" width="38.7545454545455" customWidth="1"/>
    <col min="13316" max="13316" width="9.75454545454545" customWidth="1"/>
    <col min="13318" max="13318" width="9.37272727272727" customWidth="1"/>
    <col min="13319" max="13319" width="10.5" customWidth="1"/>
    <col min="13569" max="13569" width="24.6272727272727" customWidth="1"/>
    <col min="13570" max="13570" width="10" customWidth="1"/>
    <col min="13571" max="13571" width="38.7545454545455" customWidth="1"/>
    <col min="13572" max="13572" width="9.75454545454545" customWidth="1"/>
    <col min="13574" max="13574" width="9.37272727272727" customWidth="1"/>
    <col min="13575" max="13575" width="10.5" customWidth="1"/>
    <col min="13825" max="13825" width="24.6272727272727" customWidth="1"/>
    <col min="13826" max="13826" width="10" customWidth="1"/>
    <col min="13827" max="13827" width="38.7545454545455" customWidth="1"/>
    <col min="13828" max="13828" width="9.75454545454545" customWidth="1"/>
    <col min="13830" max="13830" width="9.37272727272727" customWidth="1"/>
    <col min="13831" max="13831" width="10.5" customWidth="1"/>
    <col min="14081" max="14081" width="24.6272727272727" customWidth="1"/>
    <col min="14082" max="14082" width="10" customWidth="1"/>
    <col min="14083" max="14083" width="38.7545454545455" customWidth="1"/>
    <col min="14084" max="14084" width="9.75454545454545" customWidth="1"/>
    <col min="14086" max="14086" width="9.37272727272727" customWidth="1"/>
    <col min="14087" max="14087" width="10.5" customWidth="1"/>
    <col min="14337" max="14337" width="24.6272727272727" customWidth="1"/>
    <col min="14338" max="14338" width="10" customWidth="1"/>
    <col min="14339" max="14339" width="38.7545454545455" customWidth="1"/>
    <col min="14340" max="14340" width="9.75454545454545" customWidth="1"/>
    <col min="14342" max="14342" width="9.37272727272727" customWidth="1"/>
    <col min="14343" max="14343" width="10.5" customWidth="1"/>
    <col min="14593" max="14593" width="24.6272727272727" customWidth="1"/>
    <col min="14594" max="14594" width="10" customWidth="1"/>
    <col min="14595" max="14595" width="38.7545454545455" customWidth="1"/>
    <col min="14596" max="14596" width="9.75454545454545" customWidth="1"/>
    <col min="14598" max="14598" width="9.37272727272727" customWidth="1"/>
    <col min="14599" max="14599" width="10.5" customWidth="1"/>
    <col min="14849" max="14849" width="24.6272727272727" customWidth="1"/>
    <col min="14850" max="14850" width="10" customWidth="1"/>
    <col min="14851" max="14851" width="38.7545454545455" customWidth="1"/>
    <col min="14852" max="14852" width="9.75454545454545" customWidth="1"/>
    <col min="14854" max="14854" width="9.37272727272727" customWidth="1"/>
    <col min="14855" max="14855" width="10.5" customWidth="1"/>
    <col min="15105" max="15105" width="24.6272727272727" customWidth="1"/>
    <col min="15106" max="15106" width="10" customWidth="1"/>
    <col min="15107" max="15107" width="38.7545454545455" customWidth="1"/>
    <col min="15108" max="15108" width="9.75454545454545" customWidth="1"/>
    <col min="15110" max="15110" width="9.37272727272727" customWidth="1"/>
    <col min="15111" max="15111" width="10.5" customWidth="1"/>
    <col min="15361" max="15361" width="24.6272727272727" customWidth="1"/>
    <col min="15362" max="15362" width="10" customWidth="1"/>
    <col min="15363" max="15363" width="38.7545454545455" customWidth="1"/>
    <col min="15364" max="15364" width="9.75454545454545" customWidth="1"/>
    <col min="15366" max="15366" width="9.37272727272727" customWidth="1"/>
    <col min="15367" max="15367" width="10.5" customWidth="1"/>
    <col min="15617" max="15617" width="24.6272727272727" customWidth="1"/>
    <col min="15618" max="15618" width="10" customWidth="1"/>
    <col min="15619" max="15619" width="38.7545454545455" customWidth="1"/>
    <col min="15620" max="15620" width="9.75454545454545" customWidth="1"/>
    <col min="15622" max="15622" width="9.37272727272727" customWidth="1"/>
    <col min="15623" max="15623" width="10.5" customWidth="1"/>
    <col min="15873" max="15873" width="24.6272727272727" customWidth="1"/>
    <col min="15874" max="15874" width="10" customWidth="1"/>
    <col min="15875" max="15875" width="38.7545454545455" customWidth="1"/>
    <col min="15876" max="15876" width="9.75454545454545" customWidth="1"/>
    <col min="15878" max="15878" width="9.37272727272727" customWidth="1"/>
    <col min="15879" max="15879" width="10.5" customWidth="1"/>
    <col min="16129" max="16129" width="24.6272727272727" customWidth="1"/>
    <col min="16130" max="16130" width="10" customWidth="1"/>
    <col min="16131" max="16131" width="38.7545454545455" customWidth="1"/>
    <col min="16132" max="16132" width="9.75454545454545" customWidth="1"/>
    <col min="16134" max="16134" width="9.37272727272727" customWidth="1"/>
    <col min="16135" max="16135" width="10.5" customWidth="1"/>
  </cols>
  <sheetData>
    <row r="1" customHeight="1" spans="1:4">
      <c r="A1" s="77" t="s">
        <v>1479</v>
      </c>
      <c r="B1" s="77"/>
      <c r="C1" s="77"/>
      <c r="D1" s="77"/>
    </row>
    <row r="2" customHeight="1" spans="4:4">
      <c r="D2" s="78" t="s">
        <v>1044</v>
      </c>
    </row>
    <row r="3" s="74" customFormat="1" customHeight="1" spans="1:4">
      <c r="A3" s="79" t="s">
        <v>52</v>
      </c>
      <c r="B3" s="79" t="s">
        <v>3</v>
      </c>
      <c r="C3" s="79" t="s">
        <v>52</v>
      </c>
      <c r="D3" s="79" t="s">
        <v>3</v>
      </c>
    </row>
    <row r="4" s="74" customFormat="1" customHeight="1" spans="1:6">
      <c r="A4" s="80" t="s">
        <v>1449</v>
      </c>
      <c r="B4" s="81">
        <v>1000</v>
      </c>
      <c r="C4" s="82" t="s">
        <v>1450</v>
      </c>
      <c r="D4" s="83">
        <f>SUM(D5:D9)</f>
        <v>150</v>
      </c>
      <c r="E4" s="84"/>
      <c r="F4" s="85"/>
    </row>
    <row r="5" s="74" customFormat="1" customHeight="1" spans="1:6">
      <c r="A5" s="80" t="s">
        <v>1451</v>
      </c>
      <c r="B5" s="86"/>
      <c r="C5" s="87" t="s">
        <v>1452</v>
      </c>
      <c r="D5" s="86"/>
      <c r="F5" s="85"/>
    </row>
    <row r="6" s="74" customFormat="1" customHeight="1" spans="1:6">
      <c r="A6" s="80" t="s">
        <v>1453</v>
      </c>
      <c r="B6" s="86"/>
      <c r="C6" s="87" t="s">
        <v>1454</v>
      </c>
      <c r="D6" s="86"/>
      <c r="F6" s="85"/>
    </row>
    <row r="7" s="74" customFormat="1" customHeight="1" spans="1:6">
      <c r="A7" s="80" t="s">
        <v>1455</v>
      </c>
      <c r="B7" s="86"/>
      <c r="C7" s="87" t="s">
        <v>1456</v>
      </c>
      <c r="D7" s="86"/>
      <c r="F7" s="85"/>
    </row>
    <row r="8" s="74" customFormat="1" customHeight="1" spans="1:6">
      <c r="A8" s="80" t="s">
        <v>1457</v>
      </c>
      <c r="B8" s="86"/>
      <c r="C8" s="87" t="s">
        <v>1458</v>
      </c>
      <c r="D8" s="86">
        <v>150</v>
      </c>
      <c r="F8" s="85"/>
    </row>
    <row r="9" s="74" customFormat="1" customHeight="1" spans="1:6">
      <c r="A9" s="80"/>
      <c r="B9" s="88"/>
      <c r="C9" s="87" t="s">
        <v>1459</v>
      </c>
      <c r="D9" s="83"/>
      <c r="F9" s="85"/>
    </row>
    <row r="10" s="74" customFormat="1" customHeight="1" spans="1:6">
      <c r="A10" s="80"/>
      <c r="B10" s="88"/>
      <c r="C10" s="82" t="s">
        <v>1460</v>
      </c>
      <c r="D10" s="83">
        <f>SUM(D11:D18)</f>
        <v>0</v>
      </c>
      <c r="F10" s="85"/>
    </row>
    <row r="11" s="74" customFormat="1" customHeight="1" spans="1:6">
      <c r="A11" s="89"/>
      <c r="B11" s="88"/>
      <c r="C11" s="87" t="s">
        <v>1461</v>
      </c>
      <c r="D11" s="86"/>
      <c r="F11" s="85"/>
    </row>
    <row r="12" s="74" customFormat="1" customHeight="1" spans="1:6">
      <c r="A12" s="89"/>
      <c r="B12" s="88"/>
      <c r="C12" s="87" t="s">
        <v>1462</v>
      </c>
      <c r="D12" s="86"/>
      <c r="F12" s="85"/>
    </row>
    <row r="13" s="74" customFormat="1" customHeight="1" spans="1:6">
      <c r="A13" s="89"/>
      <c r="B13" s="88"/>
      <c r="C13" s="87" t="s">
        <v>1463</v>
      </c>
      <c r="D13" s="86"/>
      <c r="F13" s="85"/>
    </row>
    <row r="14" s="74" customFormat="1" customHeight="1" spans="1:6">
      <c r="A14" s="90"/>
      <c r="B14" s="91"/>
      <c r="C14" s="87" t="s">
        <v>1464</v>
      </c>
      <c r="D14" s="92"/>
      <c r="F14" s="85"/>
    </row>
    <row r="15" s="74" customFormat="1" customHeight="1" spans="1:6">
      <c r="A15" s="89"/>
      <c r="B15" s="88"/>
      <c r="C15" s="80" t="s">
        <v>1465</v>
      </c>
      <c r="D15" s="86"/>
      <c r="F15" s="85"/>
    </row>
    <row r="16" s="74" customFormat="1" customHeight="1" spans="1:6">
      <c r="A16" s="93"/>
      <c r="B16" s="88"/>
      <c r="C16" s="80" t="s">
        <v>1466</v>
      </c>
      <c r="D16" s="86"/>
      <c r="F16" s="85"/>
    </row>
    <row r="17" s="74" customFormat="1" customHeight="1" spans="1:6">
      <c r="A17" s="93"/>
      <c r="B17" s="88"/>
      <c r="C17" s="80" t="s">
        <v>1467</v>
      </c>
      <c r="D17" s="86"/>
      <c r="F17" s="85"/>
    </row>
    <row r="18" s="74" customFormat="1" customHeight="1" spans="1:6">
      <c r="A18" s="93"/>
      <c r="B18" s="88"/>
      <c r="C18" s="80" t="s">
        <v>1468</v>
      </c>
      <c r="D18" s="86"/>
      <c r="F18" s="85"/>
    </row>
    <row r="19" s="74" customFormat="1" customHeight="1" spans="1:7">
      <c r="A19" s="93"/>
      <c r="B19" s="88"/>
      <c r="C19" s="94" t="s">
        <v>1469</v>
      </c>
      <c r="D19" s="83">
        <f>SUM(D20)</f>
        <v>350</v>
      </c>
      <c r="E19" s="75"/>
      <c r="F19" s="85"/>
      <c r="G19" s="84"/>
    </row>
    <row r="20" s="74" customFormat="1" customHeight="1" spans="1:6">
      <c r="A20" s="93"/>
      <c r="B20" s="88"/>
      <c r="C20" s="80" t="s">
        <v>1470</v>
      </c>
      <c r="D20" s="86">
        <v>350</v>
      </c>
      <c r="F20" s="85"/>
    </row>
    <row r="21" s="74" customFormat="1" customHeight="1" spans="1:6">
      <c r="A21" s="93"/>
      <c r="B21" s="88"/>
      <c r="C21" s="94" t="s">
        <v>1471</v>
      </c>
      <c r="D21" s="83">
        <f>SUM(D22:D24)</f>
        <v>0</v>
      </c>
      <c r="F21" s="85"/>
    </row>
    <row r="22" s="74" customFormat="1" customHeight="1" spans="1:6">
      <c r="A22" s="93"/>
      <c r="B22" s="88"/>
      <c r="C22" s="80" t="s">
        <v>1472</v>
      </c>
      <c r="D22" s="86"/>
      <c r="F22" s="85"/>
    </row>
    <row r="23" s="74" customFormat="1" customHeight="1" spans="1:6">
      <c r="A23" s="93"/>
      <c r="B23" s="88"/>
      <c r="C23" s="80" t="s">
        <v>1473</v>
      </c>
      <c r="D23" s="86"/>
      <c r="F23" s="85"/>
    </row>
    <row r="24" s="74" customFormat="1" customHeight="1" spans="1:6">
      <c r="A24" s="93"/>
      <c r="B24" s="88"/>
      <c r="C24" s="80" t="s">
        <v>1474</v>
      </c>
      <c r="D24" s="86"/>
      <c r="F24" s="85"/>
    </row>
    <row r="25" s="74" customFormat="1" customHeight="1" spans="1:6">
      <c r="A25" s="93"/>
      <c r="B25" s="88"/>
      <c r="C25" s="94" t="s">
        <v>1475</v>
      </c>
      <c r="D25" s="83"/>
      <c r="F25" s="95"/>
    </row>
    <row r="26" s="74" customFormat="1" customHeight="1" spans="1:6">
      <c r="A26" s="93"/>
      <c r="B26" s="88"/>
      <c r="C26" s="80"/>
      <c r="D26" s="86"/>
      <c r="F26" s="85"/>
    </row>
    <row r="27" s="75" customFormat="1" customHeight="1" spans="1:7">
      <c r="A27" s="96" t="s">
        <v>46</v>
      </c>
      <c r="B27" s="97">
        <f>SUM(B4:B8)</f>
        <v>1000</v>
      </c>
      <c r="C27" s="96" t="s">
        <v>1476</v>
      </c>
      <c r="D27" s="83">
        <v>500</v>
      </c>
      <c r="F27" s="85"/>
      <c r="G27" s="98"/>
    </row>
    <row r="28" s="74" customFormat="1" customHeight="1" spans="1:6">
      <c r="A28" s="99"/>
      <c r="B28" s="86"/>
      <c r="C28" s="100" t="s">
        <v>1040</v>
      </c>
      <c r="D28" s="86">
        <v>500</v>
      </c>
      <c r="F28" s="95"/>
    </row>
    <row r="29" s="74" customFormat="1" customHeight="1" spans="1:6">
      <c r="A29" s="90" t="s">
        <v>1477</v>
      </c>
      <c r="B29" s="83">
        <f>B27</f>
        <v>1000</v>
      </c>
      <c r="C29" s="90" t="s">
        <v>1478</v>
      </c>
      <c r="D29" s="83">
        <f>D27+D28</f>
        <v>1000</v>
      </c>
      <c r="F29" s="85"/>
    </row>
    <row r="30" customHeight="1" spans="1:6">
      <c r="A30" s="101"/>
      <c r="B30" s="101"/>
      <c r="C30" s="101"/>
      <c r="D30" s="101"/>
      <c r="F30" s="102"/>
    </row>
    <row r="31" customHeight="1" spans="4:6">
      <c r="D31" s="103"/>
      <c r="F31" s="104"/>
    </row>
    <row r="32" customHeight="1" spans="2:6">
      <c r="B32" s="103">
        <f>B29/760-1</f>
        <v>0.315789473684211</v>
      </c>
      <c r="D32" s="105"/>
      <c r="F32" s="102"/>
    </row>
    <row r="33" customHeight="1" spans="6:6">
      <c r="F33" s="104"/>
    </row>
    <row r="34" customHeight="1" spans="6:6">
      <c r="F34" s="102"/>
    </row>
    <row r="35" customHeight="1" spans="6:6">
      <c r="F35" s="102"/>
    </row>
    <row r="36" customHeight="1" spans="6:6">
      <c r="F36" s="102"/>
    </row>
    <row r="37" customHeight="1" spans="6:6">
      <c r="F37" s="104"/>
    </row>
  </sheetData>
  <mergeCells count="2">
    <mergeCell ref="A1:D1"/>
    <mergeCell ref="A30:D30"/>
  </mergeCells>
  <pageMargins left="0.7" right="0.7" top="0.75" bottom="0.75" header="0.3" footer="0.3"/>
  <pageSetup paperSize="9"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3"/>
  <sheetViews>
    <sheetView topLeftCell="A58" workbookViewId="0">
      <selection activeCell="D13" sqref="D$1:I$1048576"/>
    </sheetView>
  </sheetViews>
  <sheetFormatPr defaultColWidth="9" defaultRowHeight="14" outlineLevelCol="3"/>
  <cols>
    <col min="1" max="1" width="58" style="21" customWidth="1"/>
    <col min="2" max="2" width="20.8727272727273" style="52" customWidth="1"/>
    <col min="3" max="3" width="24.8727272727273" style="21" customWidth="1"/>
    <col min="4" max="256" width="9" style="21"/>
    <col min="257" max="257" width="53.8727272727273" style="21" customWidth="1"/>
    <col min="258" max="258" width="20.8727272727273" style="21" customWidth="1"/>
    <col min="259" max="259" width="21.7545454545455" style="21" customWidth="1"/>
    <col min="260" max="512" width="9" style="21"/>
    <col min="513" max="513" width="53.8727272727273" style="21" customWidth="1"/>
    <col min="514" max="514" width="20.8727272727273" style="21" customWidth="1"/>
    <col min="515" max="515" width="21.7545454545455" style="21" customWidth="1"/>
    <col min="516" max="768" width="9" style="21"/>
    <col min="769" max="769" width="53.8727272727273" style="21" customWidth="1"/>
    <col min="770" max="770" width="20.8727272727273" style="21" customWidth="1"/>
    <col min="771" max="771" width="21.7545454545455" style="21" customWidth="1"/>
    <col min="772" max="1024" width="9" style="21"/>
    <col min="1025" max="1025" width="53.8727272727273" style="21" customWidth="1"/>
    <col min="1026" max="1026" width="20.8727272727273" style="21" customWidth="1"/>
    <col min="1027" max="1027" width="21.7545454545455" style="21" customWidth="1"/>
    <col min="1028" max="1280" width="9" style="21"/>
    <col min="1281" max="1281" width="53.8727272727273" style="21" customWidth="1"/>
    <col min="1282" max="1282" width="20.8727272727273" style="21" customWidth="1"/>
    <col min="1283" max="1283" width="21.7545454545455" style="21" customWidth="1"/>
    <col min="1284" max="1536" width="9" style="21"/>
    <col min="1537" max="1537" width="53.8727272727273" style="21" customWidth="1"/>
    <col min="1538" max="1538" width="20.8727272727273" style="21" customWidth="1"/>
    <col min="1539" max="1539" width="21.7545454545455" style="21" customWidth="1"/>
    <col min="1540" max="1792" width="9" style="21"/>
    <col min="1793" max="1793" width="53.8727272727273" style="21" customWidth="1"/>
    <col min="1794" max="1794" width="20.8727272727273" style="21" customWidth="1"/>
    <col min="1795" max="1795" width="21.7545454545455" style="21" customWidth="1"/>
    <col min="1796" max="2048" width="9" style="21"/>
    <col min="2049" max="2049" width="53.8727272727273" style="21" customWidth="1"/>
    <col min="2050" max="2050" width="20.8727272727273" style="21" customWidth="1"/>
    <col min="2051" max="2051" width="21.7545454545455" style="21" customWidth="1"/>
    <col min="2052" max="2304" width="9" style="21"/>
    <col min="2305" max="2305" width="53.8727272727273" style="21" customWidth="1"/>
    <col min="2306" max="2306" width="20.8727272727273" style="21" customWidth="1"/>
    <col min="2307" max="2307" width="21.7545454545455" style="21" customWidth="1"/>
    <col min="2308" max="2560" width="9" style="21"/>
    <col min="2561" max="2561" width="53.8727272727273" style="21" customWidth="1"/>
    <col min="2562" max="2562" width="20.8727272727273" style="21" customWidth="1"/>
    <col min="2563" max="2563" width="21.7545454545455" style="21" customWidth="1"/>
    <col min="2564" max="2816" width="9" style="21"/>
    <col min="2817" max="2817" width="53.8727272727273" style="21" customWidth="1"/>
    <col min="2818" max="2818" width="20.8727272727273" style="21" customWidth="1"/>
    <col min="2819" max="2819" width="21.7545454545455" style="21" customWidth="1"/>
    <col min="2820" max="3072" width="9" style="21"/>
    <col min="3073" max="3073" width="53.8727272727273" style="21" customWidth="1"/>
    <col min="3074" max="3074" width="20.8727272727273" style="21" customWidth="1"/>
    <col min="3075" max="3075" width="21.7545454545455" style="21" customWidth="1"/>
    <col min="3076" max="3328" width="9" style="21"/>
    <col min="3329" max="3329" width="53.8727272727273" style="21" customWidth="1"/>
    <col min="3330" max="3330" width="20.8727272727273" style="21" customWidth="1"/>
    <col min="3331" max="3331" width="21.7545454545455" style="21" customWidth="1"/>
    <col min="3332" max="3584" width="9" style="21"/>
    <col min="3585" max="3585" width="53.8727272727273" style="21" customWidth="1"/>
    <col min="3586" max="3586" width="20.8727272727273" style="21" customWidth="1"/>
    <col min="3587" max="3587" width="21.7545454545455" style="21" customWidth="1"/>
    <col min="3588" max="3840" width="9" style="21"/>
    <col min="3841" max="3841" width="53.8727272727273" style="21" customWidth="1"/>
    <col min="3842" max="3842" width="20.8727272727273" style="21" customWidth="1"/>
    <col min="3843" max="3843" width="21.7545454545455" style="21" customWidth="1"/>
    <col min="3844" max="4096" width="9" style="21"/>
    <col min="4097" max="4097" width="53.8727272727273" style="21" customWidth="1"/>
    <col min="4098" max="4098" width="20.8727272727273" style="21" customWidth="1"/>
    <col min="4099" max="4099" width="21.7545454545455" style="21" customWidth="1"/>
    <col min="4100" max="4352" width="9" style="21"/>
    <col min="4353" max="4353" width="53.8727272727273" style="21" customWidth="1"/>
    <col min="4354" max="4354" width="20.8727272727273" style="21" customWidth="1"/>
    <col min="4355" max="4355" width="21.7545454545455" style="21" customWidth="1"/>
    <col min="4356" max="4608" width="9" style="21"/>
    <col min="4609" max="4609" width="53.8727272727273" style="21" customWidth="1"/>
    <col min="4610" max="4610" width="20.8727272727273" style="21" customWidth="1"/>
    <col min="4611" max="4611" width="21.7545454545455" style="21" customWidth="1"/>
    <col min="4612" max="4864" width="9" style="21"/>
    <col min="4865" max="4865" width="53.8727272727273" style="21" customWidth="1"/>
    <col min="4866" max="4866" width="20.8727272727273" style="21" customWidth="1"/>
    <col min="4867" max="4867" width="21.7545454545455" style="21" customWidth="1"/>
    <col min="4868" max="5120" width="9" style="21"/>
    <col min="5121" max="5121" width="53.8727272727273" style="21" customWidth="1"/>
    <col min="5122" max="5122" width="20.8727272727273" style="21" customWidth="1"/>
    <col min="5123" max="5123" width="21.7545454545455" style="21" customWidth="1"/>
    <col min="5124" max="5376" width="9" style="21"/>
    <col min="5377" max="5377" width="53.8727272727273" style="21" customWidth="1"/>
    <col min="5378" max="5378" width="20.8727272727273" style="21" customWidth="1"/>
    <col min="5379" max="5379" width="21.7545454545455" style="21" customWidth="1"/>
    <col min="5380" max="5632" width="9" style="21"/>
    <col min="5633" max="5633" width="53.8727272727273" style="21" customWidth="1"/>
    <col min="5634" max="5634" width="20.8727272727273" style="21" customWidth="1"/>
    <col min="5635" max="5635" width="21.7545454545455" style="21" customWidth="1"/>
    <col min="5636" max="5888" width="9" style="21"/>
    <col min="5889" max="5889" width="53.8727272727273" style="21" customWidth="1"/>
    <col min="5890" max="5890" width="20.8727272727273" style="21" customWidth="1"/>
    <col min="5891" max="5891" width="21.7545454545455" style="21" customWidth="1"/>
    <col min="5892" max="6144" width="9" style="21"/>
    <col min="6145" max="6145" width="53.8727272727273" style="21" customWidth="1"/>
    <col min="6146" max="6146" width="20.8727272727273" style="21" customWidth="1"/>
    <col min="6147" max="6147" width="21.7545454545455" style="21" customWidth="1"/>
    <col min="6148" max="6400" width="9" style="21"/>
    <col min="6401" max="6401" width="53.8727272727273" style="21" customWidth="1"/>
    <col min="6402" max="6402" width="20.8727272727273" style="21" customWidth="1"/>
    <col min="6403" max="6403" width="21.7545454545455" style="21" customWidth="1"/>
    <col min="6404" max="6656" width="9" style="21"/>
    <col min="6657" max="6657" width="53.8727272727273" style="21" customWidth="1"/>
    <col min="6658" max="6658" width="20.8727272727273" style="21" customWidth="1"/>
    <col min="6659" max="6659" width="21.7545454545455" style="21" customWidth="1"/>
    <col min="6660" max="6912" width="9" style="21"/>
    <col min="6913" max="6913" width="53.8727272727273" style="21" customWidth="1"/>
    <col min="6914" max="6914" width="20.8727272727273" style="21" customWidth="1"/>
    <col min="6915" max="6915" width="21.7545454545455" style="21" customWidth="1"/>
    <col min="6916" max="7168" width="9" style="21"/>
    <col min="7169" max="7169" width="53.8727272727273" style="21" customWidth="1"/>
    <col min="7170" max="7170" width="20.8727272727273" style="21" customWidth="1"/>
    <col min="7171" max="7171" width="21.7545454545455" style="21" customWidth="1"/>
    <col min="7172" max="7424" width="9" style="21"/>
    <col min="7425" max="7425" width="53.8727272727273" style="21" customWidth="1"/>
    <col min="7426" max="7426" width="20.8727272727273" style="21" customWidth="1"/>
    <col min="7427" max="7427" width="21.7545454545455" style="21" customWidth="1"/>
    <col min="7428" max="7680" width="9" style="21"/>
    <col min="7681" max="7681" width="53.8727272727273" style="21" customWidth="1"/>
    <col min="7682" max="7682" width="20.8727272727273" style="21" customWidth="1"/>
    <col min="7683" max="7683" width="21.7545454545455" style="21" customWidth="1"/>
    <col min="7684" max="7936" width="9" style="21"/>
    <col min="7937" max="7937" width="53.8727272727273" style="21" customWidth="1"/>
    <col min="7938" max="7938" width="20.8727272727273" style="21" customWidth="1"/>
    <col min="7939" max="7939" width="21.7545454545455" style="21" customWidth="1"/>
    <col min="7940" max="8192" width="9" style="21"/>
    <col min="8193" max="8193" width="53.8727272727273" style="21" customWidth="1"/>
    <col min="8194" max="8194" width="20.8727272727273" style="21" customWidth="1"/>
    <col min="8195" max="8195" width="21.7545454545455" style="21" customWidth="1"/>
    <col min="8196" max="8448" width="9" style="21"/>
    <col min="8449" max="8449" width="53.8727272727273" style="21" customWidth="1"/>
    <col min="8450" max="8450" width="20.8727272727273" style="21" customWidth="1"/>
    <col min="8451" max="8451" width="21.7545454545455" style="21" customWidth="1"/>
    <col min="8452" max="8704" width="9" style="21"/>
    <col min="8705" max="8705" width="53.8727272727273" style="21" customWidth="1"/>
    <col min="8706" max="8706" width="20.8727272727273" style="21" customWidth="1"/>
    <col min="8707" max="8707" width="21.7545454545455" style="21" customWidth="1"/>
    <col min="8708" max="8960" width="9" style="21"/>
    <col min="8961" max="8961" width="53.8727272727273" style="21" customWidth="1"/>
    <col min="8962" max="8962" width="20.8727272727273" style="21" customWidth="1"/>
    <col min="8963" max="8963" width="21.7545454545455" style="21" customWidth="1"/>
    <col min="8964" max="9216" width="9" style="21"/>
    <col min="9217" max="9217" width="53.8727272727273" style="21" customWidth="1"/>
    <col min="9218" max="9218" width="20.8727272727273" style="21" customWidth="1"/>
    <col min="9219" max="9219" width="21.7545454545455" style="21" customWidth="1"/>
    <col min="9220" max="9472" width="9" style="21"/>
    <col min="9473" max="9473" width="53.8727272727273" style="21" customWidth="1"/>
    <col min="9474" max="9474" width="20.8727272727273" style="21" customWidth="1"/>
    <col min="9475" max="9475" width="21.7545454545455" style="21" customWidth="1"/>
    <col min="9476" max="9728" width="9" style="21"/>
    <col min="9729" max="9729" width="53.8727272727273" style="21" customWidth="1"/>
    <col min="9730" max="9730" width="20.8727272727273" style="21" customWidth="1"/>
    <col min="9731" max="9731" width="21.7545454545455" style="21" customWidth="1"/>
    <col min="9732" max="9984" width="9" style="21"/>
    <col min="9985" max="9985" width="53.8727272727273" style="21" customWidth="1"/>
    <col min="9986" max="9986" width="20.8727272727273" style="21" customWidth="1"/>
    <col min="9987" max="9987" width="21.7545454545455" style="21" customWidth="1"/>
    <col min="9988" max="10240" width="9" style="21"/>
    <col min="10241" max="10241" width="53.8727272727273" style="21" customWidth="1"/>
    <col min="10242" max="10242" width="20.8727272727273" style="21" customWidth="1"/>
    <col min="10243" max="10243" width="21.7545454545455" style="21" customWidth="1"/>
    <col min="10244" max="10496" width="9" style="21"/>
    <col min="10497" max="10497" width="53.8727272727273" style="21" customWidth="1"/>
    <col min="10498" max="10498" width="20.8727272727273" style="21" customWidth="1"/>
    <col min="10499" max="10499" width="21.7545454545455" style="21" customWidth="1"/>
    <col min="10500" max="10752" width="9" style="21"/>
    <col min="10753" max="10753" width="53.8727272727273" style="21" customWidth="1"/>
    <col min="10754" max="10754" width="20.8727272727273" style="21" customWidth="1"/>
    <col min="10755" max="10755" width="21.7545454545455" style="21" customWidth="1"/>
    <col min="10756" max="11008" width="9" style="21"/>
    <col min="11009" max="11009" width="53.8727272727273" style="21" customWidth="1"/>
    <col min="11010" max="11010" width="20.8727272727273" style="21" customWidth="1"/>
    <col min="11011" max="11011" width="21.7545454545455" style="21" customWidth="1"/>
    <col min="11012" max="11264" width="9" style="21"/>
    <col min="11265" max="11265" width="53.8727272727273" style="21" customWidth="1"/>
    <col min="11266" max="11266" width="20.8727272727273" style="21" customWidth="1"/>
    <col min="11267" max="11267" width="21.7545454545455" style="21" customWidth="1"/>
    <col min="11268" max="11520" width="9" style="21"/>
    <col min="11521" max="11521" width="53.8727272727273" style="21" customWidth="1"/>
    <col min="11522" max="11522" width="20.8727272727273" style="21" customWidth="1"/>
    <col min="11523" max="11523" width="21.7545454545455" style="21" customWidth="1"/>
    <col min="11524" max="11776" width="9" style="21"/>
    <col min="11777" max="11777" width="53.8727272727273" style="21" customWidth="1"/>
    <col min="11778" max="11778" width="20.8727272727273" style="21" customWidth="1"/>
    <col min="11779" max="11779" width="21.7545454545455" style="21" customWidth="1"/>
    <col min="11780" max="12032" width="9" style="21"/>
    <col min="12033" max="12033" width="53.8727272727273" style="21" customWidth="1"/>
    <col min="12034" max="12034" width="20.8727272727273" style="21" customWidth="1"/>
    <col min="12035" max="12035" width="21.7545454545455" style="21" customWidth="1"/>
    <col min="12036" max="12288" width="9" style="21"/>
    <col min="12289" max="12289" width="53.8727272727273" style="21" customWidth="1"/>
    <col min="12290" max="12290" width="20.8727272727273" style="21" customWidth="1"/>
    <col min="12291" max="12291" width="21.7545454545455" style="21" customWidth="1"/>
    <col min="12292" max="12544" width="9" style="21"/>
    <col min="12545" max="12545" width="53.8727272727273" style="21" customWidth="1"/>
    <col min="12546" max="12546" width="20.8727272727273" style="21" customWidth="1"/>
    <col min="12547" max="12547" width="21.7545454545455" style="21" customWidth="1"/>
    <col min="12548" max="12800" width="9" style="21"/>
    <col min="12801" max="12801" width="53.8727272727273" style="21" customWidth="1"/>
    <col min="12802" max="12802" width="20.8727272727273" style="21" customWidth="1"/>
    <col min="12803" max="12803" width="21.7545454545455" style="21" customWidth="1"/>
    <col min="12804" max="13056" width="9" style="21"/>
    <col min="13057" max="13057" width="53.8727272727273" style="21" customWidth="1"/>
    <col min="13058" max="13058" width="20.8727272727273" style="21" customWidth="1"/>
    <col min="13059" max="13059" width="21.7545454545455" style="21" customWidth="1"/>
    <col min="13060" max="13312" width="9" style="21"/>
    <col min="13313" max="13313" width="53.8727272727273" style="21" customWidth="1"/>
    <col min="13314" max="13314" width="20.8727272727273" style="21" customWidth="1"/>
    <col min="13315" max="13315" width="21.7545454545455" style="21" customWidth="1"/>
    <col min="13316" max="13568" width="9" style="21"/>
    <col min="13569" max="13569" width="53.8727272727273" style="21" customWidth="1"/>
    <col min="13570" max="13570" width="20.8727272727273" style="21" customWidth="1"/>
    <col min="13571" max="13571" width="21.7545454545455" style="21" customWidth="1"/>
    <col min="13572" max="13824" width="9" style="21"/>
    <col min="13825" max="13825" width="53.8727272727273" style="21" customWidth="1"/>
    <col min="13826" max="13826" width="20.8727272727273" style="21" customWidth="1"/>
    <col min="13827" max="13827" width="21.7545454545455" style="21" customWidth="1"/>
    <col min="13828" max="14080" width="9" style="21"/>
    <col min="14081" max="14081" width="53.8727272727273" style="21" customWidth="1"/>
    <col min="14082" max="14082" width="20.8727272727273" style="21" customWidth="1"/>
    <col min="14083" max="14083" width="21.7545454545455" style="21" customWidth="1"/>
    <col min="14084" max="14336" width="9" style="21"/>
    <col min="14337" max="14337" width="53.8727272727273" style="21" customWidth="1"/>
    <col min="14338" max="14338" width="20.8727272727273" style="21" customWidth="1"/>
    <col min="14339" max="14339" width="21.7545454545455" style="21" customWidth="1"/>
    <col min="14340" max="14592" width="9" style="21"/>
    <col min="14593" max="14593" width="53.8727272727273" style="21" customWidth="1"/>
    <col min="14594" max="14594" width="20.8727272727273" style="21" customWidth="1"/>
    <col min="14595" max="14595" width="21.7545454545455" style="21" customWidth="1"/>
    <col min="14596" max="14848" width="9" style="21"/>
    <col min="14849" max="14849" width="53.8727272727273" style="21" customWidth="1"/>
    <col min="14850" max="14850" width="20.8727272727273" style="21" customWidth="1"/>
    <col min="14851" max="14851" width="21.7545454545455" style="21" customWidth="1"/>
    <col min="14852" max="15104" width="9" style="21"/>
    <col min="15105" max="15105" width="53.8727272727273" style="21" customWidth="1"/>
    <col min="15106" max="15106" width="20.8727272727273" style="21" customWidth="1"/>
    <col min="15107" max="15107" width="21.7545454545455" style="21" customWidth="1"/>
    <col min="15108" max="15360" width="9" style="21"/>
    <col min="15361" max="15361" width="53.8727272727273" style="21" customWidth="1"/>
    <col min="15362" max="15362" width="20.8727272727273" style="21" customWidth="1"/>
    <col min="15363" max="15363" width="21.7545454545455" style="21" customWidth="1"/>
    <col min="15364" max="15616" width="9" style="21"/>
    <col min="15617" max="15617" width="53.8727272727273" style="21" customWidth="1"/>
    <col min="15618" max="15618" width="20.8727272727273" style="21" customWidth="1"/>
    <col min="15619" max="15619" width="21.7545454545455" style="21" customWidth="1"/>
    <col min="15620" max="15872" width="9" style="21"/>
    <col min="15873" max="15873" width="53.8727272727273" style="21" customWidth="1"/>
    <col min="15874" max="15874" width="20.8727272727273" style="21" customWidth="1"/>
    <col min="15875" max="15875" width="21.7545454545455" style="21" customWidth="1"/>
    <col min="15876" max="16128" width="9" style="21"/>
    <col min="16129" max="16129" width="53.8727272727273" style="21" customWidth="1"/>
    <col min="16130" max="16130" width="20.8727272727273" style="21" customWidth="1"/>
    <col min="16131" max="16131" width="21.7545454545455" style="21" customWidth="1"/>
    <col min="16132" max="16384" width="9" style="21"/>
  </cols>
  <sheetData>
    <row r="1" ht="26.25" customHeight="1" spans="1:3">
      <c r="A1" s="23" t="s">
        <v>1480</v>
      </c>
      <c r="B1" s="53"/>
      <c r="C1" s="23"/>
    </row>
    <row r="2" s="51" customFormat="1" ht="21" customHeight="1" spans="1:3">
      <c r="A2" s="54"/>
      <c r="B2" s="55"/>
      <c r="C2" s="56" t="s">
        <v>1044</v>
      </c>
    </row>
    <row r="3" ht="21" customHeight="1" spans="1:3">
      <c r="A3" s="28" t="s">
        <v>1481</v>
      </c>
      <c r="B3" s="57" t="s">
        <v>3</v>
      </c>
      <c r="C3" s="30" t="s">
        <v>1482</v>
      </c>
    </row>
    <row r="4" ht="21" customHeight="1" spans="1:3">
      <c r="A4" s="58" t="s">
        <v>1483</v>
      </c>
      <c r="B4" s="32"/>
      <c r="C4" s="59" t="s">
        <v>1484</v>
      </c>
    </row>
    <row r="5" ht="21" customHeight="1" spans="1:3">
      <c r="A5" s="60" t="s">
        <v>1485</v>
      </c>
      <c r="B5" s="35"/>
      <c r="C5" s="61"/>
    </row>
    <row r="6" ht="21" customHeight="1" spans="1:3">
      <c r="A6" s="60" t="s">
        <v>1486</v>
      </c>
      <c r="B6" s="35"/>
      <c r="C6" s="61"/>
    </row>
    <row r="7" ht="21" customHeight="1" spans="1:3">
      <c r="A7" s="60" t="s">
        <v>1487</v>
      </c>
      <c r="B7" s="35"/>
      <c r="C7" s="61"/>
    </row>
    <row r="8" ht="21" customHeight="1" spans="1:3">
      <c r="A8" s="60" t="s">
        <v>1488</v>
      </c>
      <c r="B8" s="35"/>
      <c r="C8" s="61"/>
    </row>
    <row r="9" ht="21" customHeight="1" spans="1:3">
      <c r="A9" s="60" t="s">
        <v>1489</v>
      </c>
      <c r="B9" s="35"/>
      <c r="C9" s="61"/>
    </row>
    <row r="10" ht="21" customHeight="1" spans="1:3">
      <c r="A10" s="60" t="s">
        <v>1490</v>
      </c>
      <c r="B10" s="35"/>
      <c r="C10" s="61"/>
    </row>
    <row r="11" ht="21" customHeight="1" spans="1:4">
      <c r="A11" s="60" t="s">
        <v>1491</v>
      </c>
      <c r="B11" s="62"/>
      <c r="C11" s="63"/>
      <c r="D11" s="64"/>
    </row>
    <row r="12" ht="21" customHeight="1" spans="1:3">
      <c r="A12" s="58" t="s">
        <v>1492</v>
      </c>
      <c r="B12" s="32">
        <f>SUM(B13:B17)</f>
        <v>12201</v>
      </c>
      <c r="C12" s="60"/>
    </row>
    <row r="13" ht="21" customHeight="1" spans="1:3">
      <c r="A13" s="60" t="s">
        <v>1493</v>
      </c>
      <c r="B13" s="65">
        <v>11786</v>
      </c>
      <c r="C13" s="66"/>
    </row>
    <row r="14" ht="21" customHeight="1" spans="1:3">
      <c r="A14" s="60" t="s">
        <v>1494</v>
      </c>
      <c r="B14" s="65">
        <v>0</v>
      </c>
      <c r="C14" s="66"/>
    </row>
    <row r="15" ht="21" customHeight="1" spans="1:3">
      <c r="A15" s="60" t="s">
        <v>1495</v>
      </c>
      <c r="B15" s="65">
        <v>210</v>
      </c>
      <c r="C15" s="66"/>
    </row>
    <row r="16" ht="21" customHeight="1" spans="1:3">
      <c r="A16" s="60" t="s">
        <v>1496</v>
      </c>
      <c r="B16" s="65">
        <v>180</v>
      </c>
      <c r="C16" s="66"/>
    </row>
    <row r="17" ht="21" customHeight="1" spans="1:4">
      <c r="A17" s="60" t="s">
        <v>1497</v>
      </c>
      <c r="B17" s="65">
        <v>25</v>
      </c>
      <c r="C17" s="66"/>
      <c r="D17" s="67"/>
    </row>
    <row r="18" ht="21" customHeight="1" spans="1:3">
      <c r="A18" s="58" t="s">
        <v>1498</v>
      </c>
      <c r="B18" s="32">
        <f>SUM(B19:B23)</f>
        <v>180244</v>
      </c>
      <c r="C18" s="60"/>
    </row>
    <row r="19" ht="21" customHeight="1" spans="1:3">
      <c r="A19" s="60" t="s">
        <v>1499</v>
      </c>
      <c r="B19" s="65">
        <v>177861</v>
      </c>
      <c r="C19" s="66"/>
    </row>
    <row r="20" ht="21" customHeight="1" spans="1:3">
      <c r="A20" s="60" t="s">
        <v>1500</v>
      </c>
      <c r="B20" s="65">
        <v>0</v>
      </c>
      <c r="C20" s="66"/>
    </row>
    <row r="21" ht="21" customHeight="1" spans="1:3">
      <c r="A21" s="60" t="s">
        <v>1501</v>
      </c>
      <c r="B21" s="65">
        <v>2043</v>
      </c>
      <c r="C21" s="66"/>
    </row>
    <row r="22" ht="21" customHeight="1" spans="1:3">
      <c r="A22" s="60" t="s">
        <v>1489</v>
      </c>
      <c r="B22" s="65">
        <v>210</v>
      </c>
      <c r="C22" s="66"/>
    </row>
    <row r="23" ht="21" customHeight="1" spans="1:3">
      <c r="A23" s="60" t="s">
        <v>1502</v>
      </c>
      <c r="B23" s="65">
        <v>130</v>
      </c>
      <c r="C23" s="66"/>
    </row>
    <row r="24" ht="21" customHeight="1" spans="1:3">
      <c r="A24" s="58" t="s">
        <v>1503</v>
      </c>
      <c r="B24" s="32">
        <f>SUM(B25:B28)</f>
        <v>21718</v>
      </c>
      <c r="C24" s="60"/>
    </row>
    <row r="25" ht="21" customHeight="1" spans="1:3">
      <c r="A25" s="60" t="s">
        <v>1504</v>
      </c>
      <c r="B25" s="65">
        <v>21413</v>
      </c>
      <c r="C25" s="66"/>
    </row>
    <row r="26" ht="21" customHeight="1" spans="1:3">
      <c r="A26" s="60" t="s">
        <v>1505</v>
      </c>
      <c r="B26" s="65">
        <v>0</v>
      </c>
      <c r="C26" s="66"/>
    </row>
    <row r="27" ht="21" customHeight="1" spans="1:3">
      <c r="A27" s="60" t="s">
        <v>1506</v>
      </c>
      <c r="B27" s="65">
        <v>260</v>
      </c>
      <c r="C27" s="66"/>
    </row>
    <row r="28" ht="21" customHeight="1" spans="1:3">
      <c r="A28" s="60" t="s">
        <v>1507</v>
      </c>
      <c r="B28" s="65">
        <v>45</v>
      </c>
      <c r="C28" s="66"/>
    </row>
    <row r="29" ht="21" customHeight="1" spans="1:3">
      <c r="A29" s="58" t="s">
        <v>1508</v>
      </c>
      <c r="B29" s="32">
        <f>SUM(B30:B36)</f>
        <v>15191</v>
      </c>
      <c r="C29" s="60"/>
    </row>
    <row r="30" ht="21" customHeight="1" spans="1:3">
      <c r="A30" s="60" t="s">
        <v>1509</v>
      </c>
      <c r="B30" s="65">
        <v>3265</v>
      </c>
      <c r="C30" s="66"/>
    </row>
    <row r="31" ht="21" customHeight="1" spans="1:3">
      <c r="A31" s="60" t="s">
        <v>1510</v>
      </c>
      <c r="B31" s="65">
        <v>11493</v>
      </c>
      <c r="C31" s="66"/>
    </row>
    <row r="32" ht="21" customHeight="1" spans="1:3">
      <c r="A32" s="60" t="s">
        <v>1511</v>
      </c>
      <c r="B32" s="65">
        <v>180</v>
      </c>
      <c r="C32" s="66"/>
    </row>
    <row r="33" ht="21" customHeight="1" spans="1:3">
      <c r="A33" s="60" t="s">
        <v>1512</v>
      </c>
      <c r="B33" s="65">
        <v>113</v>
      </c>
      <c r="C33" s="66"/>
    </row>
    <row r="34" ht="21" customHeight="1" spans="1:3">
      <c r="A34" s="60" t="s">
        <v>1513</v>
      </c>
      <c r="B34" s="65">
        <v>0</v>
      </c>
      <c r="C34" s="66"/>
    </row>
    <row r="35" ht="21" customHeight="1" spans="1:3">
      <c r="A35" s="60" t="s">
        <v>1514</v>
      </c>
      <c r="B35" s="65">
        <v>40</v>
      </c>
      <c r="C35" s="66"/>
    </row>
    <row r="36" ht="21" customHeight="1" spans="1:3">
      <c r="A36" s="60" t="s">
        <v>1515</v>
      </c>
      <c r="B36" s="65">
        <v>100</v>
      </c>
      <c r="C36" s="66"/>
    </row>
    <row r="37" ht="21" customHeight="1" spans="1:3">
      <c r="A37" s="58" t="s">
        <v>1516</v>
      </c>
      <c r="B37" s="32"/>
      <c r="C37" s="68" t="s">
        <v>1517</v>
      </c>
    </row>
    <row r="38" ht="21" customHeight="1" spans="1:3">
      <c r="A38" s="60" t="s">
        <v>1518</v>
      </c>
      <c r="B38" s="35"/>
      <c r="C38" s="69"/>
    </row>
    <row r="39" ht="21" customHeight="1" spans="1:3">
      <c r="A39" s="60" t="s">
        <v>1519</v>
      </c>
      <c r="B39" s="35"/>
      <c r="C39" s="69"/>
    </row>
    <row r="40" ht="21" customHeight="1" spans="1:3">
      <c r="A40" s="60" t="s">
        <v>1520</v>
      </c>
      <c r="B40" s="35"/>
      <c r="C40" s="69"/>
    </row>
    <row r="41" ht="21" customHeight="1" spans="1:3">
      <c r="A41" s="60" t="s">
        <v>1521</v>
      </c>
      <c r="B41" s="35"/>
      <c r="C41" s="69"/>
    </row>
    <row r="42" ht="21" customHeight="1" spans="1:3">
      <c r="A42" s="60" t="s">
        <v>1522</v>
      </c>
      <c r="B42" s="35"/>
      <c r="C42" s="70"/>
    </row>
    <row r="43" ht="21" customHeight="1" spans="1:3">
      <c r="A43" s="58" t="s">
        <v>1523</v>
      </c>
      <c r="B43" s="49">
        <f>SUM(B44:B47)</f>
        <v>59880</v>
      </c>
      <c r="C43" s="71"/>
    </row>
    <row r="44" ht="21" customHeight="1" spans="1:3">
      <c r="A44" s="60" t="s">
        <v>1524</v>
      </c>
      <c r="B44" s="65">
        <v>20943</v>
      </c>
      <c r="C44" s="66"/>
    </row>
    <row r="45" ht="21" customHeight="1" spans="1:3">
      <c r="A45" s="60" t="s">
        <v>1525</v>
      </c>
      <c r="B45" s="65">
        <v>38235</v>
      </c>
      <c r="C45" s="66"/>
    </row>
    <row r="46" ht="21" customHeight="1" spans="1:3">
      <c r="A46" s="60" t="s">
        <v>1526</v>
      </c>
      <c r="B46" s="65">
        <v>702</v>
      </c>
      <c r="C46" s="66"/>
    </row>
    <row r="47" ht="21" customHeight="1" spans="1:3">
      <c r="A47" s="60" t="s">
        <v>1527</v>
      </c>
      <c r="B47" s="65"/>
      <c r="C47" s="72"/>
    </row>
    <row r="48" ht="21" customHeight="1" spans="1:3">
      <c r="A48" s="58" t="s">
        <v>1528</v>
      </c>
      <c r="B48" s="32">
        <f>B12+B18+B24+B29+B43</f>
        <v>289234</v>
      </c>
      <c r="C48" s="60"/>
    </row>
    <row r="52" spans="2:2">
      <c r="B52" s="52">
        <v>299924</v>
      </c>
    </row>
    <row r="53" spans="2:2">
      <c r="B53" s="73">
        <f>B48/B52-1</f>
        <v>-0.035642362731892</v>
      </c>
    </row>
  </sheetData>
  <mergeCells count="3">
    <mergeCell ref="A1:C1"/>
    <mergeCell ref="C4:C11"/>
    <mergeCell ref="C37:C42"/>
  </mergeCells>
  <pageMargins left="0.7" right="0.7" top="0.75" bottom="0.75" header="0.3" footer="0.3"/>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45"/>
  <sheetViews>
    <sheetView topLeftCell="A19" workbookViewId="0">
      <selection activeCell="F30" sqref="F30"/>
    </sheetView>
  </sheetViews>
  <sheetFormatPr defaultColWidth="9" defaultRowHeight="21.75" customHeight="1" outlineLevelCol="2"/>
  <cols>
    <col min="1" max="1" width="52.2545454545455" style="21" customWidth="1"/>
    <col min="2" max="2" width="27.8727272727273" style="22" customWidth="1"/>
    <col min="3" max="3" width="27.8727272727273" style="21" customWidth="1"/>
    <col min="4" max="256" width="9" style="21"/>
    <col min="257" max="257" width="52.2545454545455" style="21" customWidth="1"/>
    <col min="258" max="259" width="27.8727272727273" style="21" customWidth="1"/>
    <col min="260" max="512" width="9" style="21"/>
    <col min="513" max="513" width="52.2545454545455" style="21" customWidth="1"/>
    <col min="514" max="515" width="27.8727272727273" style="21" customWidth="1"/>
    <col min="516" max="768" width="9" style="21"/>
    <col min="769" max="769" width="52.2545454545455" style="21" customWidth="1"/>
    <col min="770" max="771" width="27.8727272727273" style="21" customWidth="1"/>
    <col min="772" max="1024" width="9" style="21"/>
    <col min="1025" max="1025" width="52.2545454545455" style="21" customWidth="1"/>
    <col min="1026" max="1027" width="27.8727272727273" style="21" customWidth="1"/>
    <col min="1028" max="1280" width="9" style="21"/>
    <col min="1281" max="1281" width="52.2545454545455" style="21" customWidth="1"/>
    <col min="1282" max="1283" width="27.8727272727273" style="21" customWidth="1"/>
    <col min="1284" max="1536" width="9" style="21"/>
    <col min="1537" max="1537" width="52.2545454545455" style="21" customWidth="1"/>
    <col min="1538" max="1539" width="27.8727272727273" style="21" customWidth="1"/>
    <col min="1540" max="1792" width="9" style="21"/>
    <col min="1793" max="1793" width="52.2545454545455" style="21" customWidth="1"/>
    <col min="1794" max="1795" width="27.8727272727273" style="21" customWidth="1"/>
    <col min="1796" max="2048" width="9" style="21"/>
    <col min="2049" max="2049" width="52.2545454545455" style="21" customWidth="1"/>
    <col min="2050" max="2051" width="27.8727272727273" style="21" customWidth="1"/>
    <col min="2052" max="2304" width="9" style="21"/>
    <col min="2305" max="2305" width="52.2545454545455" style="21" customWidth="1"/>
    <col min="2306" max="2307" width="27.8727272727273" style="21" customWidth="1"/>
    <col min="2308" max="2560" width="9" style="21"/>
    <col min="2561" max="2561" width="52.2545454545455" style="21" customWidth="1"/>
    <col min="2562" max="2563" width="27.8727272727273" style="21" customWidth="1"/>
    <col min="2564" max="2816" width="9" style="21"/>
    <col min="2817" max="2817" width="52.2545454545455" style="21" customWidth="1"/>
    <col min="2818" max="2819" width="27.8727272727273" style="21" customWidth="1"/>
    <col min="2820" max="3072" width="9" style="21"/>
    <col min="3073" max="3073" width="52.2545454545455" style="21" customWidth="1"/>
    <col min="3074" max="3075" width="27.8727272727273" style="21" customWidth="1"/>
    <col min="3076" max="3328" width="9" style="21"/>
    <col min="3329" max="3329" width="52.2545454545455" style="21" customWidth="1"/>
    <col min="3330" max="3331" width="27.8727272727273" style="21" customWidth="1"/>
    <col min="3332" max="3584" width="9" style="21"/>
    <col min="3585" max="3585" width="52.2545454545455" style="21" customWidth="1"/>
    <col min="3586" max="3587" width="27.8727272727273" style="21" customWidth="1"/>
    <col min="3588" max="3840" width="9" style="21"/>
    <col min="3841" max="3841" width="52.2545454545455" style="21" customWidth="1"/>
    <col min="3842" max="3843" width="27.8727272727273" style="21" customWidth="1"/>
    <col min="3844" max="4096" width="9" style="21"/>
    <col min="4097" max="4097" width="52.2545454545455" style="21" customWidth="1"/>
    <col min="4098" max="4099" width="27.8727272727273" style="21" customWidth="1"/>
    <col min="4100" max="4352" width="9" style="21"/>
    <col min="4353" max="4353" width="52.2545454545455" style="21" customWidth="1"/>
    <col min="4354" max="4355" width="27.8727272727273" style="21" customWidth="1"/>
    <col min="4356" max="4608" width="9" style="21"/>
    <col min="4609" max="4609" width="52.2545454545455" style="21" customWidth="1"/>
    <col min="4610" max="4611" width="27.8727272727273" style="21" customWidth="1"/>
    <col min="4612" max="4864" width="9" style="21"/>
    <col min="4865" max="4865" width="52.2545454545455" style="21" customWidth="1"/>
    <col min="4866" max="4867" width="27.8727272727273" style="21" customWidth="1"/>
    <col min="4868" max="5120" width="9" style="21"/>
    <col min="5121" max="5121" width="52.2545454545455" style="21" customWidth="1"/>
    <col min="5122" max="5123" width="27.8727272727273" style="21" customWidth="1"/>
    <col min="5124" max="5376" width="9" style="21"/>
    <col min="5377" max="5377" width="52.2545454545455" style="21" customWidth="1"/>
    <col min="5378" max="5379" width="27.8727272727273" style="21" customWidth="1"/>
    <col min="5380" max="5632" width="9" style="21"/>
    <col min="5633" max="5633" width="52.2545454545455" style="21" customWidth="1"/>
    <col min="5634" max="5635" width="27.8727272727273" style="21" customWidth="1"/>
    <col min="5636" max="5888" width="9" style="21"/>
    <col min="5889" max="5889" width="52.2545454545455" style="21" customWidth="1"/>
    <col min="5890" max="5891" width="27.8727272727273" style="21" customWidth="1"/>
    <col min="5892" max="6144" width="9" style="21"/>
    <col min="6145" max="6145" width="52.2545454545455" style="21" customWidth="1"/>
    <col min="6146" max="6147" width="27.8727272727273" style="21" customWidth="1"/>
    <col min="6148" max="6400" width="9" style="21"/>
    <col min="6401" max="6401" width="52.2545454545455" style="21" customWidth="1"/>
    <col min="6402" max="6403" width="27.8727272727273" style="21" customWidth="1"/>
    <col min="6404" max="6656" width="9" style="21"/>
    <col min="6657" max="6657" width="52.2545454545455" style="21" customWidth="1"/>
    <col min="6658" max="6659" width="27.8727272727273" style="21" customWidth="1"/>
    <col min="6660" max="6912" width="9" style="21"/>
    <col min="6913" max="6913" width="52.2545454545455" style="21" customWidth="1"/>
    <col min="6914" max="6915" width="27.8727272727273" style="21" customWidth="1"/>
    <col min="6916" max="7168" width="9" style="21"/>
    <col min="7169" max="7169" width="52.2545454545455" style="21" customWidth="1"/>
    <col min="7170" max="7171" width="27.8727272727273" style="21" customWidth="1"/>
    <col min="7172" max="7424" width="9" style="21"/>
    <col min="7425" max="7425" width="52.2545454545455" style="21" customWidth="1"/>
    <col min="7426" max="7427" width="27.8727272727273" style="21" customWidth="1"/>
    <col min="7428" max="7680" width="9" style="21"/>
    <col min="7681" max="7681" width="52.2545454545455" style="21" customWidth="1"/>
    <col min="7682" max="7683" width="27.8727272727273" style="21" customWidth="1"/>
    <col min="7684" max="7936" width="9" style="21"/>
    <col min="7937" max="7937" width="52.2545454545455" style="21" customWidth="1"/>
    <col min="7938" max="7939" width="27.8727272727273" style="21" customWidth="1"/>
    <col min="7940" max="8192" width="9" style="21"/>
    <col min="8193" max="8193" width="52.2545454545455" style="21" customWidth="1"/>
    <col min="8194" max="8195" width="27.8727272727273" style="21" customWidth="1"/>
    <col min="8196" max="8448" width="9" style="21"/>
    <col min="8449" max="8449" width="52.2545454545455" style="21" customWidth="1"/>
    <col min="8450" max="8451" width="27.8727272727273" style="21" customWidth="1"/>
    <col min="8452" max="8704" width="9" style="21"/>
    <col min="8705" max="8705" width="52.2545454545455" style="21" customWidth="1"/>
    <col min="8706" max="8707" width="27.8727272727273" style="21" customWidth="1"/>
    <col min="8708" max="8960" width="9" style="21"/>
    <col min="8961" max="8961" width="52.2545454545455" style="21" customWidth="1"/>
    <col min="8962" max="8963" width="27.8727272727273" style="21" customWidth="1"/>
    <col min="8964" max="9216" width="9" style="21"/>
    <col min="9217" max="9217" width="52.2545454545455" style="21" customWidth="1"/>
    <col min="9218" max="9219" width="27.8727272727273" style="21" customWidth="1"/>
    <col min="9220" max="9472" width="9" style="21"/>
    <col min="9473" max="9473" width="52.2545454545455" style="21" customWidth="1"/>
    <col min="9474" max="9475" width="27.8727272727273" style="21" customWidth="1"/>
    <col min="9476" max="9728" width="9" style="21"/>
    <col min="9729" max="9729" width="52.2545454545455" style="21" customWidth="1"/>
    <col min="9730" max="9731" width="27.8727272727273" style="21" customWidth="1"/>
    <col min="9732" max="9984" width="9" style="21"/>
    <col min="9985" max="9985" width="52.2545454545455" style="21" customWidth="1"/>
    <col min="9986" max="9987" width="27.8727272727273" style="21" customWidth="1"/>
    <col min="9988" max="10240" width="9" style="21"/>
    <col min="10241" max="10241" width="52.2545454545455" style="21" customWidth="1"/>
    <col min="10242" max="10243" width="27.8727272727273" style="21" customWidth="1"/>
    <col min="10244" max="10496" width="9" style="21"/>
    <col min="10497" max="10497" width="52.2545454545455" style="21" customWidth="1"/>
    <col min="10498" max="10499" width="27.8727272727273" style="21" customWidth="1"/>
    <col min="10500" max="10752" width="9" style="21"/>
    <col min="10753" max="10753" width="52.2545454545455" style="21" customWidth="1"/>
    <col min="10754" max="10755" width="27.8727272727273" style="21" customWidth="1"/>
    <col min="10756" max="11008" width="9" style="21"/>
    <col min="11009" max="11009" width="52.2545454545455" style="21" customWidth="1"/>
    <col min="11010" max="11011" width="27.8727272727273" style="21" customWidth="1"/>
    <col min="11012" max="11264" width="9" style="21"/>
    <col min="11265" max="11265" width="52.2545454545455" style="21" customWidth="1"/>
    <col min="11266" max="11267" width="27.8727272727273" style="21" customWidth="1"/>
    <col min="11268" max="11520" width="9" style="21"/>
    <col min="11521" max="11521" width="52.2545454545455" style="21" customWidth="1"/>
    <col min="11522" max="11523" width="27.8727272727273" style="21" customWidth="1"/>
    <col min="11524" max="11776" width="9" style="21"/>
    <col min="11777" max="11777" width="52.2545454545455" style="21" customWidth="1"/>
    <col min="11778" max="11779" width="27.8727272727273" style="21" customWidth="1"/>
    <col min="11780" max="12032" width="9" style="21"/>
    <col min="12033" max="12033" width="52.2545454545455" style="21" customWidth="1"/>
    <col min="12034" max="12035" width="27.8727272727273" style="21" customWidth="1"/>
    <col min="12036" max="12288" width="9" style="21"/>
    <col min="12289" max="12289" width="52.2545454545455" style="21" customWidth="1"/>
    <col min="12290" max="12291" width="27.8727272727273" style="21" customWidth="1"/>
    <col min="12292" max="12544" width="9" style="21"/>
    <col min="12545" max="12545" width="52.2545454545455" style="21" customWidth="1"/>
    <col min="12546" max="12547" width="27.8727272727273" style="21" customWidth="1"/>
    <col min="12548" max="12800" width="9" style="21"/>
    <col min="12801" max="12801" width="52.2545454545455" style="21" customWidth="1"/>
    <col min="12802" max="12803" width="27.8727272727273" style="21" customWidth="1"/>
    <col min="12804" max="13056" width="9" style="21"/>
    <col min="13057" max="13057" width="52.2545454545455" style="21" customWidth="1"/>
    <col min="13058" max="13059" width="27.8727272727273" style="21" customWidth="1"/>
    <col min="13060" max="13312" width="9" style="21"/>
    <col min="13313" max="13313" width="52.2545454545455" style="21" customWidth="1"/>
    <col min="13314" max="13315" width="27.8727272727273" style="21" customWidth="1"/>
    <col min="13316" max="13568" width="9" style="21"/>
    <col min="13569" max="13569" width="52.2545454545455" style="21" customWidth="1"/>
    <col min="13570" max="13571" width="27.8727272727273" style="21" customWidth="1"/>
    <col min="13572" max="13824" width="9" style="21"/>
    <col min="13825" max="13825" width="52.2545454545455" style="21" customWidth="1"/>
    <col min="13826" max="13827" width="27.8727272727273" style="21" customWidth="1"/>
    <col min="13828" max="14080" width="9" style="21"/>
    <col min="14081" max="14081" width="52.2545454545455" style="21" customWidth="1"/>
    <col min="14082" max="14083" width="27.8727272727273" style="21" customWidth="1"/>
    <col min="14084" max="14336" width="9" style="21"/>
    <col min="14337" max="14337" width="52.2545454545455" style="21" customWidth="1"/>
    <col min="14338" max="14339" width="27.8727272727273" style="21" customWidth="1"/>
    <col min="14340" max="14592" width="9" style="21"/>
    <col min="14593" max="14593" width="52.2545454545455" style="21" customWidth="1"/>
    <col min="14594" max="14595" width="27.8727272727273" style="21" customWidth="1"/>
    <col min="14596" max="14848" width="9" style="21"/>
    <col min="14849" max="14849" width="52.2545454545455" style="21" customWidth="1"/>
    <col min="14850" max="14851" width="27.8727272727273" style="21" customWidth="1"/>
    <col min="14852" max="15104" width="9" style="21"/>
    <col min="15105" max="15105" width="52.2545454545455" style="21" customWidth="1"/>
    <col min="15106" max="15107" width="27.8727272727273" style="21" customWidth="1"/>
    <col min="15108" max="15360" width="9" style="21"/>
    <col min="15361" max="15361" width="52.2545454545455" style="21" customWidth="1"/>
    <col min="15362" max="15363" width="27.8727272727273" style="21" customWidth="1"/>
    <col min="15364" max="15616" width="9" style="21"/>
    <col min="15617" max="15617" width="52.2545454545455" style="21" customWidth="1"/>
    <col min="15618" max="15619" width="27.8727272727273" style="21" customWidth="1"/>
    <col min="15620" max="15872" width="9" style="21"/>
    <col min="15873" max="15873" width="52.2545454545455" style="21" customWidth="1"/>
    <col min="15874" max="15875" width="27.8727272727273" style="21" customWidth="1"/>
    <col min="15876" max="16128" width="9" style="21"/>
    <col min="16129" max="16129" width="52.2545454545455" style="21" customWidth="1"/>
    <col min="16130" max="16131" width="27.8727272727273" style="21" customWidth="1"/>
    <col min="16132" max="16384" width="9" style="21"/>
  </cols>
  <sheetData>
    <row r="1" customHeight="1" spans="1:3">
      <c r="A1" s="23" t="s">
        <v>1529</v>
      </c>
      <c r="B1" s="24"/>
      <c r="C1" s="23"/>
    </row>
    <row r="2" customHeight="1" spans="1:3">
      <c r="A2" s="25"/>
      <c r="B2" s="26"/>
      <c r="C2" s="27" t="s">
        <v>1044</v>
      </c>
    </row>
    <row r="3" customHeight="1" spans="1:3">
      <c r="A3" s="28" t="s">
        <v>1481</v>
      </c>
      <c r="B3" s="29" t="s">
        <v>3</v>
      </c>
      <c r="C3" s="30" t="s">
        <v>1482</v>
      </c>
    </row>
    <row r="4" customHeight="1" spans="1:3">
      <c r="A4" s="31" t="s">
        <v>1530</v>
      </c>
      <c r="B4" s="32"/>
      <c r="C4" s="33" t="s">
        <v>1484</v>
      </c>
    </row>
    <row r="5" customHeight="1" spans="1:3">
      <c r="A5" s="34" t="s">
        <v>1531</v>
      </c>
      <c r="B5" s="35"/>
      <c r="C5" s="36"/>
    </row>
    <row r="6" customHeight="1" spans="1:3">
      <c r="A6" s="34" t="s">
        <v>1532</v>
      </c>
      <c r="B6" s="35"/>
      <c r="C6" s="36"/>
    </row>
    <row r="7" customHeight="1" spans="1:3">
      <c r="A7" s="34" t="s">
        <v>1533</v>
      </c>
      <c r="B7" s="35"/>
      <c r="C7" s="36"/>
    </row>
    <row r="8" customHeight="1" spans="1:3">
      <c r="A8" s="34" t="s">
        <v>1534</v>
      </c>
      <c r="B8" s="35"/>
      <c r="C8" s="36"/>
    </row>
    <row r="9" customHeight="1" spans="1:3">
      <c r="A9" s="34" t="s">
        <v>1535</v>
      </c>
      <c r="B9" s="35"/>
      <c r="C9" s="36"/>
    </row>
    <row r="10" customHeight="1" spans="1:3">
      <c r="A10" s="34" t="s">
        <v>1536</v>
      </c>
      <c r="B10" s="35"/>
      <c r="C10" s="37"/>
    </row>
    <row r="11" customHeight="1" spans="1:3">
      <c r="A11" s="31" t="s">
        <v>1537</v>
      </c>
      <c r="B11" s="32">
        <f>SUM(B12:B20)</f>
        <v>16640</v>
      </c>
      <c r="C11" s="38"/>
    </row>
    <row r="12" customHeight="1" spans="1:3">
      <c r="A12" s="34" t="s">
        <v>1538</v>
      </c>
      <c r="B12" s="35">
        <v>7808</v>
      </c>
      <c r="C12" s="39"/>
    </row>
    <row r="13" customHeight="1" spans="1:3">
      <c r="A13" s="34" t="s">
        <v>1539</v>
      </c>
      <c r="B13" s="35">
        <v>3440</v>
      </c>
      <c r="C13" s="39"/>
    </row>
    <row r="14" customHeight="1" spans="1:3">
      <c r="A14" s="34" t="s">
        <v>1533</v>
      </c>
      <c r="B14" s="40">
        <v>5</v>
      </c>
      <c r="C14" s="39"/>
    </row>
    <row r="15" customHeight="1" spans="1:3">
      <c r="A15" s="41" t="s">
        <v>1540</v>
      </c>
      <c r="B15" s="42">
        <v>0</v>
      </c>
      <c r="C15" s="39"/>
    </row>
    <row r="16" customHeight="1" spans="1:3">
      <c r="A16" s="34" t="s">
        <v>1541</v>
      </c>
      <c r="B16" s="43">
        <v>323</v>
      </c>
      <c r="C16" s="39"/>
    </row>
    <row r="17" customHeight="1" spans="1:3">
      <c r="A17" s="34" t="s">
        <v>1542</v>
      </c>
      <c r="B17" s="43">
        <v>3969</v>
      </c>
      <c r="C17" s="39"/>
    </row>
    <row r="18" customHeight="1" spans="1:3">
      <c r="A18" s="34" t="s">
        <v>1534</v>
      </c>
      <c r="B18" s="44">
        <v>47</v>
      </c>
      <c r="C18" s="39"/>
    </row>
    <row r="19" customHeight="1" spans="1:3">
      <c r="A19" s="34" t="s">
        <v>1543</v>
      </c>
      <c r="B19" s="44">
        <v>105</v>
      </c>
      <c r="C19" s="39"/>
    </row>
    <row r="20" customHeight="1" spans="1:3">
      <c r="A20" s="34" t="s">
        <v>1544</v>
      </c>
      <c r="B20" s="45">
        <v>943</v>
      </c>
      <c r="C20" s="39"/>
    </row>
    <row r="21" customHeight="1" spans="1:3">
      <c r="A21" s="31" t="s">
        <v>1545</v>
      </c>
      <c r="B21" s="32">
        <f>SUM(B22:B25)</f>
        <v>186910</v>
      </c>
      <c r="C21" s="38"/>
    </row>
    <row r="22" customHeight="1" spans="1:3">
      <c r="A22" s="34" t="s">
        <v>1546</v>
      </c>
      <c r="B22" s="44">
        <v>112116</v>
      </c>
      <c r="C22" s="39"/>
    </row>
    <row r="23" customHeight="1" spans="1:3">
      <c r="A23" s="34" t="s">
        <v>1547</v>
      </c>
      <c r="B23" s="44">
        <v>72994</v>
      </c>
      <c r="C23" s="39"/>
    </row>
    <row r="24" customHeight="1" spans="1:3">
      <c r="A24" s="34" t="s">
        <v>1534</v>
      </c>
      <c r="B24" s="44">
        <v>240</v>
      </c>
      <c r="C24" s="39"/>
    </row>
    <row r="25" customHeight="1" spans="1:3">
      <c r="A25" s="34" t="s">
        <v>1548</v>
      </c>
      <c r="B25" s="44">
        <v>1560</v>
      </c>
      <c r="C25" s="39"/>
    </row>
    <row r="26" customHeight="1" spans="1:3">
      <c r="A26" s="31" t="s">
        <v>1549</v>
      </c>
      <c r="B26" s="32">
        <f>SUM(B27:B31)</f>
        <v>17128</v>
      </c>
      <c r="C26" s="38"/>
    </row>
    <row r="27" customHeight="1" spans="1:3">
      <c r="A27" s="34" t="s">
        <v>1550</v>
      </c>
      <c r="B27" s="44">
        <v>15701</v>
      </c>
      <c r="C27" s="39"/>
    </row>
    <row r="28" customHeight="1" spans="1:3">
      <c r="A28" s="34" t="s">
        <v>1551</v>
      </c>
      <c r="B28" s="44">
        <v>49</v>
      </c>
      <c r="C28" s="39"/>
    </row>
    <row r="29" customHeight="1" spans="1:3">
      <c r="A29" s="34" t="s">
        <v>1552</v>
      </c>
      <c r="B29" s="44">
        <v>689</v>
      </c>
      <c r="C29" s="39"/>
    </row>
    <row r="30" customHeight="1" spans="1:3">
      <c r="A30" s="34" t="s">
        <v>1553</v>
      </c>
      <c r="B30" s="44">
        <v>0</v>
      </c>
      <c r="C30" s="39"/>
    </row>
    <row r="31" customHeight="1" spans="1:3">
      <c r="A31" s="34" t="s">
        <v>1554</v>
      </c>
      <c r="B31" s="44">
        <v>689</v>
      </c>
      <c r="C31" s="39"/>
    </row>
    <row r="32" customHeight="1" spans="1:3">
      <c r="A32" s="31" t="s">
        <v>1555</v>
      </c>
      <c r="B32" s="32">
        <f>SUM(B33:B37)</f>
        <v>10783</v>
      </c>
      <c r="C32" s="38"/>
    </row>
    <row r="33" customHeight="1" spans="1:3">
      <c r="A33" s="34" t="s">
        <v>1556</v>
      </c>
      <c r="B33" s="44">
        <v>9513</v>
      </c>
      <c r="C33" s="39"/>
    </row>
    <row r="34" customHeight="1" spans="1:3">
      <c r="A34" s="34" t="s">
        <v>1557</v>
      </c>
      <c r="B34" s="44">
        <v>927</v>
      </c>
      <c r="C34" s="39"/>
    </row>
    <row r="35" customHeight="1" spans="1:3">
      <c r="A35" s="34" t="s">
        <v>1558</v>
      </c>
      <c r="B35" s="44">
        <v>337</v>
      </c>
      <c r="C35" s="39"/>
    </row>
    <row r="36" customHeight="1" spans="1:3">
      <c r="A36" s="34" t="s">
        <v>1534</v>
      </c>
      <c r="B36" s="44">
        <v>6</v>
      </c>
      <c r="C36" s="39"/>
    </row>
    <row r="37" customHeight="1" spans="1:3">
      <c r="A37" s="34" t="s">
        <v>1559</v>
      </c>
      <c r="B37" s="35"/>
      <c r="C37" s="38"/>
    </row>
    <row r="38" customHeight="1" spans="1:3">
      <c r="A38" s="31" t="s">
        <v>1560</v>
      </c>
      <c r="B38" s="32"/>
      <c r="C38" s="46" t="s">
        <v>1517</v>
      </c>
    </row>
    <row r="39" customHeight="1" spans="1:3">
      <c r="A39" s="34" t="s">
        <v>1561</v>
      </c>
      <c r="B39" s="35"/>
      <c r="C39" s="47"/>
    </row>
    <row r="40" customHeight="1" spans="1:3">
      <c r="A40" s="34" t="s">
        <v>1562</v>
      </c>
      <c r="B40" s="35"/>
      <c r="C40" s="48"/>
    </row>
    <row r="41" customHeight="1" spans="1:3">
      <c r="A41" s="31" t="s">
        <v>1563</v>
      </c>
      <c r="B41" s="49">
        <f>SUM(B42:B44)</f>
        <v>52034</v>
      </c>
      <c r="C41" s="50"/>
    </row>
    <row r="42" customHeight="1" spans="1:3">
      <c r="A42" s="34" t="s">
        <v>1564</v>
      </c>
      <c r="B42" s="44">
        <v>48697</v>
      </c>
      <c r="C42" s="39"/>
    </row>
    <row r="43" customHeight="1" spans="1:3">
      <c r="A43" s="34" t="s">
        <v>1565</v>
      </c>
      <c r="B43" s="44">
        <v>3337</v>
      </c>
      <c r="C43" s="39"/>
    </row>
    <row r="44" customHeight="1" spans="1:3">
      <c r="A44" s="34" t="s">
        <v>1566</v>
      </c>
      <c r="B44" s="35"/>
      <c r="C44" s="39"/>
    </row>
    <row r="45" customHeight="1" spans="1:3">
      <c r="A45" s="31" t="s">
        <v>1567</v>
      </c>
      <c r="B45" s="32">
        <f>B11+B21+B26+B32+B41</f>
        <v>283495</v>
      </c>
      <c r="C45" s="38"/>
    </row>
  </sheetData>
  <mergeCells count="3">
    <mergeCell ref="A1:C1"/>
    <mergeCell ref="C4:C10"/>
    <mergeCell ref="C38:C40"/>
  </mergeCells>
  <pageMargins left="0.7" right="0.7" top="0.75" bottom="0.75" header="0.3" footer="0.3"/>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5"/>
  <sheetViews>
    <sheetView topLeftCell="A2" workbookViewId="0">
      <selection activeCell="F11" sqref="F11:F13"/>
    </sheetView>
  </sheetViews>
  <sheetFormatPr defaultColWidth="9" defaultRowHeight="31.5" customHeight="1" outlineLevelCol="1"/>
  <cols>
    <col min="1" max="1" width="52.8727272727273" customWidth="1"/>
    <col min="2" max="2" width="34.8727272727273" customWidth="1"/>
    <col min="257" max="257" width="52.8727272727273" customWidth="1"/>
    <col min="258" max="258" width="34.8727272727273" customWidth="1"/>
    <col min="513" max="513" width="52.8727272727273" customWidth="1"/>
    <col min="514" max="514" width="34.8727272727273" customWidth="1"/>
    <col min="769" max="769" width="52.8727272727273" customWidth="1"/>
    <col min="770" max="770" width="34.8727272727273" customWidth="1"/>
    <col min="1025" max="1025" width="52.8727272727273" customWidth="1"/>
    <col min="1026" max="1026" width="34.8727272727273" customWidth="1"/>
    <col min="1281" max="1281" width="52.8727272727273" customWidth="1"/>
    <col min="1282" max="1282" width="34.8727272727273" customWidth="1"/>
    <col min="1537" max="1537" width="52.8727272727273" customWidth="1"/>
    <col min="1538" max="1538" width="34.8727272727273" customWidth="1"/>
    <col min="1793" max="1793" width="52.8727272727273" customWidth="1"/>
    <col min="1794" max="1794" width="34.8727272727273" customWidth="1"/>
    <col min="2049" max="2049" width="52.8727272727273" customWidth="1"/>
    <col min="2050" max="2050" width="34.8727272727273" customWidth="1"/>
    <col min="2305" max="2305" width="52.8727272727273" customWidth="1"/>
    <col min="2306" max="2306" width="34.8727272727273" customWidth="1"/>
    <col min="2561" max="2561" width="52.8727272727273" customWidth="1"/>
    <col min="2562" max="2562" width="34.8727272727273" customWidth="1"/>
    <col min="2817" max="2817" width="52.8727272727273" customWidth="1"/>
    <col min="2818" max="2818" width="34.8727272727273" customWidth="1"/>
    <col min="3073" max="3073" width="52.8727272727273" customWidth="1"/>
    <col min="3074" max="3074" width="34.8727272727273" customWidth="1"/>
    <col min="3329" max="3329" width="52.8727272727273" customWidth="1"/>
    <col min="3330" max="3330" width="34.8727272727273" customWidth="1"/>
    <col min="3585" max="3585" width="52.8727272727273" customWidth="1"/>
    <col min="3586" max="3586" width="34.8727272727273" customWidth="1"/>
    <col min="3841" max="3841" width="52.8727272727273" customWidth="1"/>
    <col min="3842" max="3842" width="34.8727272727273" customWidth="1"/>
    <col min="4097" max="4097" width="52.8727272727273" customWidth="1"/>
    <col min="4098" max="4098" width="34.8727272727273" customWidth="1"/>
    <col min="4353" max="4353" width="52.8727272727273" customWidth="1"/>
    <col min="4354" max="4354" width="34.8727272727273" customWidth="1"/>
    <col min="4609" max="4609" width="52.8727272727273" customWidth="1"/>
    <col min="4610" max="4610" width="34.8727272727273" customWidth="1"/>
    <col min="4865" max="4865" width="52.8727272727273" customWidth="1"/>
    <col min="4866" max="4866" width="34.8727272727273" customWidth="1"/>
    <col min="5121" max="5121" width="52.8727272727273" customWidth="1"/>
    <col min="5122" max="5122" width="34.8727272727273" customWidth="1"/>
    <col min="5377" max="5377" width="52.8727272727273" customWidth="1"/>
    <col min="5378" max="5378" width="34.8727272727273" customWidth="1"/>
    <col min="5633" max="5633" width="52.8727272727273" customWidth="1"/>
    <col min="5634" max="5634" width="34.8727272727273" customWidth="1"/>
    <col min="5889" max="5889" width="52.8727272727273" customWidth="1"/>
    <col min="5890" max="5890" width="34.8727272727273" customWidth="1"/>
    <col min="6145" max="6145" width="52.8727272727273" customWidth="1"/>
    <col min="6146" max="6146" width="34.8727272727273" customWidth="1"/>
    <col min="6401" max="6401" width="52.8727272727273" customWidth="1"/>
    <col min="6402" max="6402" width="34.8727272727273" customWidth="1"/>
    <col min="6657" max="6657" width="52.8727272727273" customWidth="1"/>
    <col min="6658" max="6658" width="34.8727272727273" customWidth="1"/>
    <col min="6913" max="6913" width="52.8727272727273" customWidth="1"/>
    <col min="6914" max="6914" width="34.8727272727273" customWidth="1"/>
    <col min="7169" max="7169" width="52.8727272727273" customWidth="1"/>
    <col min="7170" max="7170" width="34.8727272727273" customWidth="1"/>
    <col min="7425" max="7425" width="52.8727272727273" customWidth="1"/>
    <col min="7426" max="7426" width="34.8727272727273" customWidth="1"/>
    <col min="7681" max="7681" width="52.8727272727273" customWidth="1"/>
    <col min="7682" max="7682" width="34.8727272727273" customWidth="1"/>
    <col min="7937" max="7937" width="52.8727272727273" customWidth="1"/>
    <col min="7938" max="7938" width="34.8727272727273" customWidth="1"/>
    <col min="8193" max="8193" width="52.8727272727273" customWidth="1"/>
    <col min="8194" max="8194" width="34.8727272727273" customWidth="1"/>
    <col min="8449" max="8449" width="52.8727272727273" customWidth="1"/>
    <col min="8450" max="8450" width="34.8727272727273" customWidth="1"/>
    <col min="8705" max="8705" width="52.8727272727273" customWidth="1"/>
    <col min="8706" max="8706" width="34.8727272727273" customWidth="1"/>
    <col min="8961" max="8961" width="52.8727272727273" customWidth="1"/>
    <col min="8962" max="8962" width="34.8727272727273" customWidth="1"/>
    <col min="9217" max="9217" width="52.8727272727273" customWidth="1"/>
    <col min="9218" max="9218" width="34.8727272727273" customWidth="1"/>
    <col min="9473" max="9473" width="52.8727272727273" customWidth="1"/>
    <col min="9474" max="9474" width="34.8727272727273" customWidth="1"/>
    <col min="9729" max="9729" width="52.8727272727273" customWidth="1"/>
    <col min="9730" max="9730" width="34.8727272727273" customWidth="1"/>
    <col min="9985" max="9985" width="52.8727272727273" customWidth="1"/>
    <col min="9986" max="9986" width="34.8727272727273" customWidth="1"/>
    <col min="10241" max="10241" width="52.8727272727273" customWidth="1"/>
    <col min="10242" max="10242" width="34.8727272727273" customWidth="1"/>
    <col min="10497" max="10497" width="52.8727272727273" customWidth="1"/>
    <col min="10498" max="10498" width="34.8727272727273" customWidth="1"/>
    <col min="10753" max="10753" width="52.8727272727273" customWidth="1"/>
    <col min="10754" max="10754" width="34.8727272727273" customWidth="1"/>
    <col min="11009" max="11009" width="52.8727272727273" customWidth="1"/>
    <col min="11010" max="11010" width="34.8727272727273" customWidth="1"/>
    <col min="11265" max="11265" width="52.8727272727273" customWidth="1"/>
    <col min="11266" max="11266" width="34.8727272727273" customWidth="1"/>
    <col min="11521" max="11521" width="52.8727272727273" customWidth="1"/>
    <col min="11522" max="11522" width="34.8727272727273" customWidth="1"/>
    <col min="11777" max="11777" width="52.8727272727273" customWidth="1"/>
    <col min="11778" max="11778" width="34.8727272727273" customWidth="1"/>
    <col min="12033" max="12033" width="52.8727272727273" customWidth="1"/>
    <col min="12034" max="12034" width="34.8727272727273" customWidth="1"/>
    <col min="12289" max="12289" width="52.8727272727273" customWidth="1"/>
    <col min="12290" max="12290" width="34.8727272727273" customWidth="1"/>
    <col min="12545" max="12545" width="52.8727272727273" customWidth="1"/>
    <col min="12546" max="12546" width="34.8727272727273" customWidth="1"/>
    <col min="12801" max="12801" width="52.8727272727273" customWidth="1"/>
    <col min="12802" max="12802" width="34.8727272727273" customWidth="1"/>
    <col min="13057" max="13057" width="52.8727272727273" customWidth="1"/>
    <col min="13058" max="13058" width="34.8727272727273" customWidth="1"/>
    <col min="13313" max="13313" width="52.8727272727273" customWidth="1"/>
    <col min="13314" max="13314" width="34.8727272727273" customWidth="1"/>
    <col min="13569" max="13569" width="52.8727272727273" customWidth="1"/>
    <col min="13570" max="13570" width="34.8727272727273" customWidth="1"/>
    <col min="13825" max="13825" width="52.8727272727273" customWidth="1"/>
    <col min="13826" max="13826" width="34.8727272727273" customWidth="1"/>
    <col min="14081" max="14081" width="52.8727272727273" customWidth="1"/>
    <col min="14082" max="14082" width="34.8727272727273" customWidth="1"/>
    <col min="14337" max="14337" width="52.8727272727273" customWidth="1"/>
    <col min="14338" max="14338" width="34.8727272727273" customWidth="1"/>
    <col min="14593" max="14593" width="52.8727272727273" customWidth="1"/>
    <col min="14594" max="14594" width="34.8727272727273" customWidth="1"/>
    <col min="14849" max="14849" width="52.8727272727273" customWidth="1"/>
    <col min="14850" max="14850" width="34.8727272727273" customWidth="1"/>
    <col min="15105" max="15105" width="52.8727272727273" customWidth="1"/>
    <col min="15106" max="15106" width="34.8727272727273" customWidth="1"/>
    <col min="15361" max="15361" width="52.8727272727273" customWidth="1"/>
    <col min="15362" max="15362" width="34.8727272727273" customWidth="1"/>
    <col min="15617" max="15617" width="52.8727272727273" customWidth="1"/>
    <col min="15618" max="15618" width="34.8727272727273" customWidth="1"/>
    <col min="15873" max="15873" width="52.8727272727273" customWidth="1"/>
    <col min="15874" max="15874" width="34.8727272727273" customWidth="1"/>
    <col min="16129" max="16129" width="52.8727272727273" customWidth="1"/>
    <col min="16130" max="16130" width="34.8727272727273" customWidth="1"/>
  </cols>
  <sheetData>
    <row r="1" s="1" customFormat="1" customHeight="1" spans="1:2">
      <c r="A1" s="19" t="s">
        <v>1568</v>
      </c>
      <c r="B1" s="19"/>
    </row>
    <row r="2" s="2" customFormat="1" customHeight="1" spans="1:2">
      <c r="A2" s="6"/>
      <c r="B2" s="7" t="s">
        <v>1044</v>
      </c>
    </row>
    <row r="3" s="3" customFormat="1" ht="29.25" customHeight="1" spans="1:2">
      <c r="A3" s="8" t="s">
        <v>1569</v>
      </c>
      <c r="B3" s="8" t="s">
        <v>1046</v>
      </c>
    </row>
    <row r="4" s="3" customFormat="1" ht="29.25" customHeight="1" spans="1:2">
      <c r="A4" s="9" t="s">
        <v>1570</v>
      </c>
      <c r="B4" s="10">
        <f>B5+B6</f>
        <v>640700</v>
      </c>
    </row>
    <row r="5" s="3" customFormat="1" ht="29.25" customHeight="1" spans="1:2">
      <c r="A5" s="11" t="s">
        <v>1571</v>
      </c>
      <c r="B5" s="10">
        <v>273000</v>
      </c>
    </row>
    <row r="6" s="3" customFormat="1" ht="29.25" customHeight="1" spans="1:2">
      <c r="A6" s="11" t="s">
        <v>1572</v>
      </c>
      <c r="B6" s="10">
        <v>367700</v>
      </c>
    </row>
    <row r="7" s="3" customFormat="1" ht="29.25" customHeight="1" spans="1:2">
      <c r="A7" s="9" t="s">
        <v>1573</v>
      </c>
      <c r="B7" s="10">
        <f>B8+B9</f>
        <v>491592</v>
      </c>
    </row>
    <row r="8" s="3" customFormat="1" ht="29.25" customHeight="1" spans="1:2">
      <c r="A8" s="11" t="s">
        <v>1571</v>
      </c>
      <c r="B8" s="10">
        <v>192500</v>
      </c>
    </row>
    <row r="9" s="3" customFormat="1" ht="29.25" customHeight="1" spans="1:2">
      <c r="A9" s="11" t="s">
        <v>1572</v>
      </c>
      <c r="B9" s="10">
        <v>299092</v>
      </c>
    </row>
    <row r="10" s="3" customFormat="1" ht="29.25" customHeight="1" spans="1:2">
      <c r="A10" s="9" t="s">
        <v>1574</v>
      </c>
      <c r="B10" s="14">
        <f>B11+B12</f>
        <v>2685</v>
      </c>
    </row>
    <row r="11" s="3" customFormat="1" ht="29.25" customHeight="1" spans="1:2">
      <c r="A11" s="11" t="s">
        <v>1571</v>
      </c>
      <c r="B11" s="14">
        <v>1000</v>
      </c>
    </row>
    <row r="12" s="3" customFormat="1" ht="29.25" customHeight="1" spans="1:2">
      <c r="A12" s="11" t="s">
        <v>1572</v>
      </c>
      <c r="B12" s="14">
        <v>1685</v>
      </c>
    </row>
    <row r="13" s="3" customFormat="1" ht="29.25" customHeight="1" spans="1:2">
      <c r="A13" s="17" t="s">
        <v>1575</v>
      </c>
      <c r="B13" s="14">
        <f>B4+B7+B10</f>
        <v>1134977</v>
      </c>
    </row>
    <row r="14" s="3" customFormat="1" ht="29.25" customHeight="1" spans="1:2">
      <c r="A14" s="17" t="s">
        <v>1576</v>
      </c>
      <c r="B14" s="14">
        <f>B6+B9+B12</f>
        <v>668477</v>
      </c>
    </row>
    <row r="15" customHeight="1" spans="1:1">
      <c r="A15" s="20" t="s">
        <v>1577</v>
      </c>
    </row>
  </sheetData>
  <mergeCells count="1">
    <mergeCell ref="A1:B1"/>
  </mergeCells>
  <pageMargins left="0.7" right="0.7" top="0.75" bottom="0.75" header="0.3" footer="0.3"/>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zoomScale="85" zoomScaleNormal="85" topLeftCell="A7" workbookViewId="0">
      <selection activeCell="C1" sqref="C$1:L$1048576"/>
    </sheetView>
  </sheetViews>
  <sheetFormatPr defaultColWidth="9" defaultRowHeight="29.25" customHeight="1" outlineLevelCol="3"/>
  <cols>
    <col min="1" max="1" width="63.1272727272727" customWidth="1"/>
    <col min="2" max="2" width="28" customWidth="1"/>
    <col min="257" max="257" width="74" customWidth="1"/>
    <col min="258" max="258" width="34.8727272727273" customWidth="1"/>
    <col min="513" max="513" width="74" customWidth="1"/>
    <col min="514" max="514" width="34.8727272727273" customWidth="1"/>
    <col min="769" max="769" width="74" customWidth="1"/>
    <col min="770" max="770" width="34.8727272727273" customWidth="1"/>
    <col min="1025" max="1025" width="74" customWidth="1"/>
    <col min="1026" max="1026" width="34.8727272727273" customWidth="1"/>
    <col min="1281" max="1281" width="74" customWidth="1"/>
    <col min="1282" max="1282" width="34.8727272727273" customWidth="1"/>
    <col min="1537" max="1537" width="74" customWidth="1"/>
    <col min="1538" max="1538" width="34.8727272727273" customWidth="1"/>
    <col min="1793" max="1793" width="74" customWidth="1"/>
    <col min="1794" max="1794" width="34.8727272727273" customWidth="1"/>
    <col min="2049" max="2049" width="74" customWidth="1"/>
    <col min="2050" max="2050" width="34.8727272727273" customWidth="1"/>
    <col min="2305" max="2305" width="74" customWidth="1"/>
    <col min="2306" max="2306" width="34.8727272727273" customWidth="1"/>
    <col min="2561" max="2561" width="74" customWidth="1"/>
    <col min="2562" max="2562" width="34.8727272727273" customWidth="1"/>
    <col min="2817" max="2817" width="74" customWidth="1"/>
    <col min="2818" max="2818" width="34.8727272727273" customWidth="1"/>
    <col min="3073" max="3073" width="74" customWidth="1"/>
    <col min="3074" max="3074" width="34.8727272727273" customWidth="1"/>
    <col min="3329" max="3329" width="74" customWidth="1"/>
    <col min="3330" max="3330" width="34.8727272727273" customWidth="1"/>
    <col min="3585" max="3585" width="74" customWidth="1"/>
    <col min="3586" max="3586" width="34.8727272727273" customWidth="1"/>
    <col min="3841" max="3841" width="74" customWidth="1"/>
    <col min="3842" max="3842" width="34.8727272727273" customWidth="1"/>
    <col min="4097" max="4097" width="74" customWidth="1"/>
    <col min="4098" max="4098" width="34.8727272727273" customWidth="1"/>
    <col min="4353" max="4353" width="74" customWidth="1"/>
    <col min="4354" max="4354" width="34.8727272727273" customWidth="1"/>
    <col min="4609" max="4609" width="74" customWidth="1"/>
    <col min="4610" max="4610" width="34.8727272727273" customWidth="1"/>
    <col min="4865" max="4865" width="74" customWidth="1"/>
    <col min="4866" max="4866" width="34.8727272727273" customWidth="1"/>
    <col min="5121" max="5121" width="74" customWidth="1"/>
    <col min="5122" max="5122" width="34.8727272727273" customWidth="1"/>
    <col min="5377" max="5377" width="74" customWidth="1"/>
    <col min="5378" max="5378" width="34.8727272727273" customWidth="1"/>
    <col min="5633" max="5633" width="74" customWidth="1"/>
    <col min="5634" max="5634" width="34.8727272727273" customWidth="1"/>
    <col min="5889" max="5889" width="74" customWidth="1"/>
    <col min="5890" max="5890" width="34.8727272727273" customWidth="1"/>
    <col min="6145" max="6145" width="74" customWidth="1"/>
    <col min="6146" max="6146" width="34.8727272727273" customWidth="1"/>
    <col min="6401" max="6401" width="74" customWidth="1"/>
    <col min="6402" max="6402" width="34.8727272727273" customWidth="1"/>
    <col min="6657" max="6657" width="74" customWidth="1"/>
    <col min="6658" max="6658" width="34.8727272727273" customWidth="1"/>
    <col min="6913" max="6913" width="74" customWidth="1"/>
    <col min="6914" max="6914" width="34.8727272727273" customWidth="1"/>
    <col min="7169" max="7169" width="74" customWidth="1"/>
    <col min="7170" max="7170" width="34.8727272727273" customWidth="1"/>
    <col min="7425" max="7425" width="74" customWidth="1"/>
    <col min="7426" max="7426" width="34.8727272727273" customWidth="1"/>
    <col min="7681" max="7681" width="74" customWidth="1"/>
    <col min="7682" max="7682" width="34.8727272727273" customWidth="1"/>
    <col min="7937" max="7937" width="74" customWidth="1"/>
    <col min="7938" max="7938" width="34.8727272727273" customWidth="1"/>
    <col min="8193" max="8193" width="74" customWidth="1"/>
    <col min="8194" max="8194" width="34.8727272727273" customWidth="1"/>
    <col min="8449" max="8449" width="74" customWidth="1"/>
    <col min="8450" max="8450" width="34.8727272727273" customWidth="1"/>
    <col min="8705" max="8705" width="74" customWidth="1"/>
    <col min="8706" max="8706" width="34.8727272727273" customWidth="1"/>
    <col min="8961" max="8961" width="74" customWidth="1"/>
    <col min="8962" max="8962" width="34.8727272727273" customWidth="1"/>
    <col min="9217" max="9217" width="74" customWidth="1"/>
    <col min="9218" max="9218" width="34.8727272727273" customWidth="1"/>
    <col min="9473" max="9473" width="74" customWidth="1"/>
    <col min="9474" max="9474" width="34.8727272727273" customWidth="1"/>
    <col min="9729" max="9729" width="74" customWidth="1"/>
    <col min="9730" max="9730" width="34.8727272727273" customWidth="1"/>
    <col min="9985" max="9985" width="74" customWidth="1"/>
    <col min="9986" max="9986" width="34.8727272727273" customWidth="1"/>
    <col min="10241" max="10241" width="74" customWidth="1"/>
    <col min="10242" max="10242" width="34.8727272727273" customWidth="1"/>
    <col min="10497" max="10497" width="74" customWidth="1"/>
    <col min="10498" max="10498" width="34.8727272727273" customWidth="1"/>
    <col min="10753" max="10753" width="74" customWidth="1"/>
    <col min="10754" max="10754" width="34.8727272727273" customWidth="1"/>
    <col min="11009" max="11009" width="74" customWidth="1"/>
    <col min="11010" max="11010" width="34.8727272727273" customWidth="1"/>
    <col min="11265" max="11265" width="74" customWidth="1"/>
    <col min="11266" max="11266" width="34.8727272727273" customWidth="1"/>
    <col min="11521" max="11521" width="74" customWidth="1"/>
    <col min="11522" max="11522" width="34.8727272727273" customWidth="1"/>
    <col min="11777" max="11777" width="74" customWidth="1"/>
    <col min="11778" max="11778" width="34.8727272727273" customWidth="1"/>
    <col min="12033" max="12033" width="74" customWidth="1"/>
    <col min="12034" max="12034" width="34.8727272727273" customWidth="1"/>
    <col min="12289" max="12289" width="74" customWidth="1"/>
    <col min="12290" max="12290" width="34.8727272727273" customWidth="1"/>
    <col min="12545" max="12545" width="74" customWidth="1"/>
    <col min="12546" max="12546" width="34.8727272727273" customWidth="1"/>
    <col min="12801" max="12801" width="74" customWidth="1"/>
    <col min="12802" max="12802" width="34.8727272727273" customWidth="1"/>
    <col min="13057" max="13057" width="74" customWidth="1"/>
    <col min="13058" max="13058" width="34.8727272727273" customWidth="1"/>
    <col min="13313" max="13313" width="74" customWidth="1"/>
    <col min="13314" max="13314" width="34.8727272727273" customWidth="1"/>
    <col min="13569" max="13569" width="74" customWidth="1"/>
    <col min="13570" max="13570" width="34.8727272727273" customWidth="1"/>
    <col min="13825" max="13825" width="74" customWidth="1"/>
    <col min="13826" max="13826" width="34.8727272727273" customWidth="1"/>
    <col min="14081" max="14081" width="74" customWidth="1"/>
    <col min="14082" max="14082" width="34.8727272727273" customWidth="1"/>
    <col min="14337" max="14337" width="74" customWidth="1"/>
    <col min="14338" max="14338" width="34.8727272727273" customWidth="1"/>
    <col min="14593" max="14593" width="74" customWidth="1"/>
    <col min="14594" max="14594" width="34.8727272727273" customWidth="1"/>
    <col min="14849" max="14849" width="74" customWidth="1"/>
    <col min="14850" max="14850" width="34.8727272727273" customWidth="1"/>
    <col min="15105" max="15105" width="74" customWidth="1"/>
    <col min="15106" max="15106" width="34.8727272727273" customWidth="1"/>
    <col min="15361" max="15361" width="74" customWidth="1"/>
    <col min="15362" max="15362" width="34.8727272727273" customWidth="1"/>
    <col min="15617" max="15617" width="74" customWidth="1"/>
    <col min="15618" max="15618" width="34.8727272727273" customWidth="1"/>
    <col min="15873" max="15873" width="74" customWidth="1"/>
    <col min="15874" max="15874" width="34.8727272727273" customWidth="1"/>
    <col min="16129" max="16129" width="74" customWidth="1"/>
    <col min="16130" max="16130" width="34.8727272727273" customWidth="1"/>
  </cols>
  <sheetData>
    <row r="1" s="1" customFormat="1" customHeight="1" spans="1:2">
      <c r="A1" s="5" t="s">
        <v>1578</v>
      </c>
      <c r="B1" s="5"/>
    </row>
    <row r="2" s="2" customFormat="1" customHeight="1" spans="1:2">
      <c r="A2" s="6"/>
      <c r="B2" s="7" t="s">
        <v>1044</v>
      </c>
    </row>
    <row r="3" s="3" customFormat="1" customHeight="1" spans="1:2">
      <c r="A3" s="8" t="s">
        <v>1569</v>
      </c>
      <c r="B3" s="8" t="s">
        <v>1046</v>
      </c>
    </row>
    <row r="4" s="3" customFormat="1" customHeight="1" spans="1:2">
      <c r="A4" s="9" t="s">
        <v>1579</v>
      </c>
      <c r="B4" s="10">
        <f>B5+B6</f>
        <v>915909</v>
      </c>
    </row>
    <row r="5" s="3" customFormat="1" customHeight="1" spans="1:2">
      <c r="A5" s="11" t="s">
        <v>1580</v>
      </c>
      <c r="B5" s="10">
        <v>385172</v>
      </c>
    </row>
    <row r="6" s="3" customFormat="1" customHeight="1" spans="1:4">
      <c r="A6" s="11" t="s">
        <v>1581</v>
      </c>
      <c r="B6" s="10">
        <v>530737</v>
      </c>
      <c r="D6" s="12"/>
    </row>
    <row r="7" s="3" customFormat="1" customHeight="1" spans="1:2">
      <c r="A7" s="9" t="s">
        <v>1582</v>
      </c>
      <c r="B7" s="10">
        <f>B8+B9</f>
        <v>399406</v>
      </c>
    </row>
    <row r="8" s="4" customFormat="1" customHeight="1" spans="1:2">
      <c r="A8" s="13" t="s">
        <v>1580</v>
      </c>
      <c r="B8" s="14">
        <v>151660</v>
      </c>
    </row>
    <row r="9" s="4" customFormat="1" customHeight="1" spans="1:4">
      <c r="A9" s="13" t="s">
        <v>1581</v>
      </c>
      <c r="B9" s="14">
        <v>247746</v>
      </c>
      <c r="D9" s="15"/>
    </row>
    <row r="10" s="4" customFormat="1" customHeight="1" spans="1:2">
      <c r="A10" s="16" t="s">
        <v>1583</v>
      </c>
      <c r="B10" s="14">
        <f>B11+B12</f>
        <v>740</v>
      </c>
    </row>
    <row r="11" s="4" customFormat="1" customHeight="1" spans="1:2">
      <c r="A11" s="13" t="s">
        <v>1580</v>
      </c>
      <c r="B11" s="14">
        <v>500</v>
      </c>
    </row>
    <row r="12" s="4" customFormat="1" customHeight="1" spans="1:2">
      <c r="A12" s="13" t="s">
        <v>1581</v>
      </c>
      <c r="B12" s="14">
        <v>240</v>
      </c>
    </row>
    <row r="13" s="3" customFormat="1" customHeight="1" spans="1:2">
      <c r="A13" s="17" t="s">
        <v>1584</v>
      </c>
      <c r="B13" s="10">
        <f>B4+B7+B10</f>
        <v>1316055</v>
      </c>
    </row>
    <row r="14" s="3" customFormat="1" customHeight="1" spans="1:2">
      <c r="A14" s="17" t="s">
        <v>1585</v>
      </c>
      <c r="B14" s="10">
        <f>B6+B9+B12</f>
        <v>778723</v>
      </c>
    </row>
    <row r="15" ht="45.75" customHeight="1" spans="1:2">
      <c r="A15" s="18" t="s">
        <v>1586</v>
      </c>
      <c r="B15" s="18"/>
    </row>
  </sheetData>
  <mergeCells count="2">
    <mergeCell ref="A1:B1"/>
    <mergeCell ref="A15:B15"/>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89"/>
  <sheetViews>
    <sheetView topLeftCell="A1126" workbookViewId="0">
      <selection activeCell="H1273" sqref="H$1:H$1048576"/>
    </sheetView>
  </sheetViews>
  <sheetFormatPr defaultColWidth="9" defaultRowHeight="14" outlineLevelCol="7"/>
  <cols>
    <col min="1" max="1" width="9.75454545454545" style="109" customWidth="1"/>
    <col min="2" max="2" width="44.5" style="109" customWidth="1"/>
    <col min="3" max="3" width="16.8727272727273" style="234" customWidth="1"/>
    <col min="4" max="4" width="19.5" style="138" customWidth="1"/>
    <col min="5" max="7" width="9" style="109"/>
    <col min="8" max="8" width="9.37272727272727" style="109" customWidth="1"/>
    <col min="9" max="243" width="9" style="109"/>
    <col min="244" max="244" width="9.75454545454545" style="109" customWidth="1"/>
    <col min="245" max="245" width="44.5" style="109" customWidth="1"/>
    <col min="246" max="246" width="16.8727272727273" style="109" customWidth="1"/>
    <col min="247" max="247" width="15.3727272727273" style="109" customWidth="1"/>
    <col min="248" max="248" width="9" style="109"/>
    <col min="249" max="249" width="10.2545454545455" style="109" customWidth="1"/>
    <col min="250" max="251" width="9" style="109"/>
    <col min="252" max="252" width="23" style="109" customWidth="1"/>
    <col min="253" max="499" width="9" style="109"/>
    <col min="500" max="500" width="9.75454545454545" style="109" customWidth="1"/>
    <col min="501" max="501" width="44.5" style="109" customWidth="1"/>
    <col min="502" max="502" width="16.8727272727273" style="109" customWidth="1"/>
    <col min="503" max="503" width="15.3727272727273" style="109" customWidth="1"/>
    <col min="504" max="504" width="9" style="109"/>
    <col min="505" max="505" width="10.2545454545455" style="109" customWidth="1"/>
    <col min="506" max="507" width="9" style="109"/>
    <col min="508" max="508" width="23" style="109" customWidth="1"/>
    <col min="509" max="755" width="9" style="109"/>
    <col min="756" max="756" width="9.75454545454545" style="109" customWidth="1"/>
    <col min="757" max="757" width="44.5" style="109" customWidth="1"/>
    <col min="758" max="758" width="16.8727272727273" style="109" customWidth="1"/>
    <col min="759" max="759" width="15.3727272727273" style="109" customWidth="1"/>
    <col min="760" max="760" width="9" style="109"/>
    <col min="761" max="761" width="10.2545454545455" style="109" customWidth="1"/>
    <col min="762" max="763" width="9" style="109"/>
    <col min="764" max="764" width="23" style="109" customWidth="1"/>
    <col min="765" max="1011" width="9" style="109"/>
    <col min="1012" max="1012" width="9.75454545454545" style="109" customWidth="1"/>
    <col min="1013" max="1013" width="44.5" style="109" customWidth="1"/>
    <col min="1014" max="1014" width="16.8727272727273" style="109" customWidth="1"/>
    <col min="1015" max="1015" width="15.3727272727273" style="109" customWidth="1"/>
    <col min="1016" max="1016" width="9" style="109"/>
    <col min="1017" max="1017" width="10.2545454545455" style="109" customWidth="1"/>
    <col min="1018" max="1019" width="9" style="109"/>
    <col min="1020" max="1020" width="23" style="109" customWidth="1"/>
    <col min="1021" max="1267" width="9" style="109"/>
    <col min="1268" max="1268" width="9.75454545454545" style="109" customWidth="1"/>
    <col min="1269" max="1269" width="44.5" style="109" customWidth="1"/>
    <col min="1270" max="1270" width="16.8727272727273" style="109" customWidth="1"/>
    <col min="1271" max="1271" width="15.3727272727273" style="109" customWidth="1"/>
    <col min="1272" max="1272" width="9" style="109"/>
    <col min="1273" max="1273" width="10.2545454545455" style="109" customWidth="1"/>
    <col min="1274" max="1275" width="9" style="109"/>
    <col min="1276" max="1276" width="23" style="109" customWidth="1"/>
    <col min="1277" max="1523" width="9" style="109"/>
    <col min="1524" max="1524" width="9.75454545454545" style="109" customWidth="1"/>
    <col min="1525" max="1525" width="44.5" style="109" customWidth="1"/>
    <col min="1526" max="1526" width="16.8727272727273" style="109" customWidth="1"/>
    <col min="1527" max="1527" width="15.3727272727273" style="109" customWidth="1"/>
    <col min="1528" max="1528" width="9" style="109"/>
    <col min="1529" max="1529" width="10.2545454545455" style="109" customWidth="1"/>
    <col min="1530" max="1531" width="9" style="109"/>
    <col min="1532" max="1532" width="23" style="109" customWidth="1"/>
    <col min="1533" max="1779" width="9" style="109"/>
    <col min="1780" max="1780" width="9.75454545454545" style="109" customWidth="1"/>
    <col min="1781" max="1781" width="44.5" style="109" customWidth="1"/>
    <col min="1782" max="1782" width="16.8727272727273" style="109" customWidth="1"/>
    <col min="1783" max="1783" width="15.3727272727273" style="109" customWidth="1"/>
    <col min="1784" max="1784" width="9" style="109"/>
    <col min="1785" max="1785" width="10.2545454545455" style="109" customWidth="1"/>
    <col min="1786" max="1787" width="9" style="109"/>
    <col min="1788" max="1788" width="23" style="109" customWidth="1"/>
    <col min="1789" max="2035" width="9" style="109"/>
    <col min="2036" max="2036" width="9.75454545454545" style="109" customWidth="1"/>
    <col min="2037" max="2037" width="44.5" style="109" customWidth="1"/>
    <col min="2038" max="2038" width="16.8727272727273" style="109" customWidth="1"/>
    <col min="2039" max="2039" width="15.3727272727273" style="109" customWidth="1"/>
    <col min="2040" max="2040" width="9" style="109"/>
    <col min="2041" max="2041" width="10.2545454545455" style="109" customWidth="1"/>
    <col min="2042" max="2043" width="9" style="109"/>
    <col min="2044" max="2044" width="23" style="109" customWidth="1"/>
    <col min="2045" max="2291" width="9" style="109"/>
    <col min="2292" max="2292" width="9.75454545454545" style="109" customWidth="1"/>
    <col min="2293" max="2293" width="44.5" style="109" customWidth="1"/>
    <col min="2294" max="2294" width="16.8727272727273" style="109" customWidth="1"/>
    <col min="2295" max="2295" width="15.3727272727273" style="109" customWidth="1"/>
    <col min="2296" max="2296" width="9" style="109"/>
    <col min="2297" max="2297" width="10.2545454545455" style="109" customWidth="1"/>
    <col min="2298" max="2299" width="9" style="109"/>
    <col min="2300" max="2300" width="23" style="109" customWidth="1"/>
    <col min="2301" max="2547" width="9" style="109"/>
    <col min="2548" max="2548" width="9.75454545454545" style="109" customWidth="1"/>
    <col min="2549" max="2549" width="44.5" style="109" customWidth="1"/>
    <col min="2550" max="2550" width="16.8727272727273" style="109" customWidth="1"/>
    <col min="2551" max="2551" width="15.3727272727273" style="109" customWidth="1"/>
    <col min="2552" max="2552" width="9" style="109"/>
    <col min="2553" max="2553" width="10.2545454545455" style="109" customWidth="1"/>
    <col min="2554" max="2555" width="9" style="109"/>
    <col min="2556" max="2556" width="23" style="109" customWidth="1"/>
    <col min="2557" max="2803" width="9" style="109"/>
    <col min="2804" max="2804" width="9.75454545454545" style="109" customWidth="1"/>
    <col min="2805" max="2805" width="44.5" style="109" customWidth="1"/>
    <col min="2806" max="2806" width="16.8727272727273" style="109" customWidth="1"/>
    <col min="2807" max="2807" width="15.3727272727273" style="109" customWidth="1"/>
    <col min="2808" max="2808" width="9" style="109"/>
    <col min="2809" max="2809" width="10.2545454545455" style="109" customWidth="1"/>
    <col min="2810" max="2811" width="9" style="109"/>
    <col min="2812" max="2812" width="23" style="109" customWidth="1"/>
    <col min="2813" max="3059" width="9" style="109"/>
    <col min="3060" max="3060" width="9.75454545454545" style="109" customWidth="1"/>
    <col min="3061" max="3061" width="44.5" style="109" customWidth="1"/>
    <col min="3062" max="3062" width="16.8727272727273" style="109" customWidth="1"/>
    <col min="3063" max="3063" width="15.3727272727273" style="109" customWidth="1"/>
    <col min="3064" max="3064" width="9" style="109"/>
    <col min="3065" max="3065" width="10.2545454545455" style="109" customWidth="1"/>
    <col min="3066" max="3067" width="9" style="109"/>
    <col min="3068" max="3068" width="23" style="109" customWidth="1"/>
    <col min="3069" max="3315" width="9" style="109"/>
    <col min="3316" max="3316" width="9.75454545454545" style="109" customWidth="1"/>
    <col min="3317" max="3317" width="44.5" style="109" customWidth="1"/>
    <col min="3318" max="3318" width="16.8727272727273" style="109" customWidth="1"/>
    <col min="3319" max="3319" width="15.3727272727273" style="109" customWidth="1"/>
    <col min="3320" max="3320" width="9" style="109"/>
    <col min="3321" max="3321" width="10.2545454545455" style="109" customWidth="1"/>
    <col min="3322" max="3323" width="9" style="109"/>
    <col min="3324" max="3324" width="23" style="109" customWidth="1"/>
    <col min="3325" max="3571" width="9" style="109"/>
    <col min="3572" max="3572" width="9.75454545454545" style="109" customWidth="1"/>
    <col min="3573" max="3573" width="44.5" style="109" customWidth="1"/>
    <col min="3574" max="3574" width="16.8727272727273" style="109" customWidth="1"/>
    <col min="3575" max="3575" width="15.3727272727273" style="109" customWidth="1"/>
    <col min="3576" max="3576" width="9" style="109"/>
    <col min="3577" max="3577" width="10.2545454545455" style="109" customWidth="1"/>
    <col min="3578" max="3579" width="9" style="109"/>
    <col min="3580" max="3580" width="23" style="109" customWidth="1"/>
    <col min="3581" max="3827" width="9" style="109"/>
    <col min="3828" max="3828" width="9.75454545454545" style="109" customWidth="1"/>
    <col min="3829" max="3829" width="44.5" style="109" customWidth="1"/>
    <col min="3830" max="3830" width="16.8727272727273" style="109" customWidth="1"/>
    <col min="3831" max="3831" width="15.3727272727273" style="109" customWidth="1"/>
    <col min="3832" max="3832" width="9" style="109"/>
    <col min="3833" max="3833" width="10.2545454545455" style="109" customWidth="1"/>
    <col min="3834" max="3835" width="9" style="109"/>
    <col min="3836" max="3836" width="23" style="109" customWidth="1"/>
    <col min="3837" max="4083" width="9" style="109"/>
    <col min="4084" max="4084" width="9.75454545454545" style="109" customWidth="1"/>
    <col min="4085" max="4085" width="44.5" style="109" customWidth="1"/>
    <col min="4086" max="4086" width="16.8727272727273" style="109" customWidth="1"/>
    <col min="4087" max="4087" width="15.3727272727273" style="109" customWidth="1"/>
    <col min="4088" max="4088" width="9" style="109"/>
    <col min="4089" max="4089" width="10.2545454545455" style="109" customWidth="1"/>
    <col min="4090" max="4091" width="9" style="109"/>
    <col min="4092" max="4092" width="23" style="109" customWidth="1"/>
    <col min="4093" max="4339" width="9" style="109"/>
    <col min="4340" max="4340" width="9.75454545454545" style="109" customWidth="1"/>
    <col min="4341" max="4341" width="44.5" style="109" customWidth="1"/>
    <col min="4342" max="4342" width="16.8727272727273" style="109" customWidth="1"/>
    <col min="4343" max="4343" width="15.3727272727273" style="109" customWidth="1"/>
    <col min="4344" max="4344" width="9" style="109"/>
    <col min="4345" max="4345" width="10.2545454545455" style="109" customWidth="1"/>
    <col min="4346" max="4347" width="9" style="109"/>
    <col min="4348" max="4348" width="23" style="109" customWidth="1"/>
    <col min="4349" max="4595" width="9" style="109"/>
    <col min="4596" max="4596" width="9.75454545454545" style="109" customWidth="1"/>
    <col min="4597" max="4597" width="44.5" style="109" customWidth="1"/>
    <col min="4598" max="4598" width="16.8727272727273" style="109" customWidth="1"/>
    <col min="4599" max="4599" width="15.3727272727273" style="109" customWidth="1"/>
    <col min="4600" max="4600" width="9" style="109"/>
    <col min="4601" max="4601" width="10.2545454545455" style="109" customWidth="1"/>
    <col min="4602" max="4603" width="9" style="109"/>
    <col min="4604" max="4604" width="23" style="109" customWidth="1"/>
    <col min="4605" max="4851" width="9" style="109"/>
    <col min="4852" max="4852" width="9.75454545454545" style="109" customWidth="1"/>
    <col min="4853" max="4853" width="44.5" style="109" customWidth="1"/>
    <col min="4854" max="4854" width="16.8727272727273" style="109" customWidth="1"/>
    <col min="4855" max="4855" width="15.3727272727273" style="109" customWidth="1"/>
    <col min="4856" max="4856" width="9" style="109"/>
    <col min="4857" max="4857" width="10.2545454545455" style="109" customWidth="1"/>
    <col min="4858" max="4859" width="9" style="109"/>
    <col min="4860" max="4860" width="23" style="109" customWidth="1"/>
    <col min="4861" max="5107" width="9" style="109"/>
    <col min="5108" max="5108" width="9.75454545454545" style="109" customWidth="1"/>
    <col min="5109" max="5109" width="44.5" style="109" customWidth="1"/>
    <col min="5110" max="5110" width="16.8727272727273" style="109" customWidth="1"/>
    <col min="5111" max="5111" width="15.3727272727273" style="109" customWidth="1"/>
    <col min="5112" max="5112" width="9" style="109"/>
    <col min="5113" max="5113" width="10.2545454545455" style="109" customWidth="1"/>
    <col min="5114" max="5115" width="9" style="109"/>
    <col min="5116" max="5116" width="23" style="109" customWidth="1"/>
    <col min="5117" max="5363" width="9" style="109"/>
    <col min="5364" max="5364" width="9.75454545454545" style="109" customWidth="1"/>
    <col min="5365" max="5365" width="44.5" style="109" customWidth="1"/>
    <col min="5366" max="5366" width="16.8727272727273" style="109" customWidth="1"/>
    <col min="5367" max="5367" width="15.3727272727273" style="109" customWidth="1"/>
    <col min="5368" max="5368" width="9" style="109"/>
    <col min="5369" max="5369" width="10.2545454545455" style="109" customWidth="1"/>
    <col min="5370" max="5371" width="9" style="109"/>
    <col min="5372" max="5372" width="23" style="109" customWidth="1"/>
    <col min="5373" max="5619" width="9" style="109"/>
    <col min="5620" max="5620" width="9.75454545454545" style="109" customWidth="1"/>
    <col min="5621" max="5621" width="44.5" style="109" customWidth="1"/>
    <col min="5622" max="5622" width="16.8727272727273" style="109" customWidth="1"/>
    <col min="5623" max="5623" width="15.3727272727273" style="109" customWidth="1"/>
    <col min="5624" max="5624" width="9" style="109"/>
    <col min="5625" max="5625" width="10.2545454545455" style="109" customWidth="1"/>
    <col min="5626" max="5627" width="9" style="109"/>
    <col min="5628" max="5628" width="23" style="109" customWidth="1"/>
    <col min="5629" max="5875" width="9" style="109"/>
    <col min="5876" max="5876" width="9.75454545454545" style="109" customWidth="1"/>
    <col min="5877" max="5877" width="44.5" style="109" customWidth="1"/>
    <col min="5878" max="5878" width="16.8727272727273" style="109" customWidth="1"/>
    <col min="5879" max="5879" width="15.3727272727273" style="109" customWidth="1"/>
    <col min="5880" max="5880" width="9" style="109"/>
    <col min="5881" max="5881" width="10.2545454545455" style="109" customWidth="1"/>
    <col min="5882" max="5883" width="9" style="109"/>
    <col min="5884" max="5884" width="23" style="109" customWidth="1"/>
    <col min="5885" max="6131" width="9" style="109"/>
    <col min="6132" max="6132" width="9.75454545454545" style="109" customWidth="1"/>
    <col min="6133" max="6133" width="44.5" style="109" customWidth="1"/>
    <col min="6134" max="6134" width="16.8727272727273" style="109" customWidth="1"/>
    <col min="6135" max="6135" width="15.3727272727273" style="109" customWidth="1"/>
    <col min="6136" max="6136" width="9" style="109"/>
    <col min="6137" max="6137" width="10.2545454545455" style="109" customWidth="1"/>
    <col min="6138" max="6139" width="9" style="109"/>
    <col min="6140" max="6140" width="23" style="109" customWidth="1"/>
    <col min="6141" max="6387" width="9" style="109"/>
    <col min="6388" max="6388" width="9.75454545454545" style="109" customWidth="1"/>
    <col min="6389" max="6389" width="44.5" style="109" customWidth="1"/>
    <col min="6390" max="6390" width="16.8727272727273" style="109" customWidth="1"/>
    <col min="6391" max="6391" width="15.3727272727273" style="109" customWidth="1"/>
    <col min="6392" max="6392" width="9" style="109"/>
    <col min="6393" max="6393" width="10.2545454545455" style="109" customWidth="1"/>
    <col min="6394" max="6395" width="9" style="109"/>
    <col min="6396" max="6396" width="23" style="109" customWidth="1"/>
    <col min="6397" max="6643" width="9" style="109"/>
    <col min="6644" max="6644" width="9.75454545454545" style="109" customWidth="1"/>
    <col min="6645" max="6645" width="44.5" style="109" customWidth="1"/>
    <col min="6646" max="6646" width="16.8727272727273" style="109" customWidth="1"/>
    <col min="6647" max="6647" width="15.3727272727273" style="109" customWidth="1"/>
    <col min="6648" max="6648" width="9" style="109"/>
    <col min="6649" max="6649" width="10.2545454545455" style="109" customWidth="1"/>
    <col min="6650" max="6651" width="9" style="109"/>
    <col min="6652" max="6652" width="23" style="109" customWidth="1"/>
    <col min="6653" max="6899" width="9" style="109"/>
    <col min="6900" max="6900" width="9.75454545454545" style="109" customWidth="1"/>
    <col min="6901" max="6901" width="44.5" style="109" customWidth="1"/>
    <col min="6902" max="6902" width="16.8727272727273" style="109" customWidth="1"/>
    <col min="6903" max="6903" width="15.3727272727273" style="109" customWidth="1"/>
    <col min="6904" max="6904" width="9" style="109"/>
    <col min="6905" max="6905" width="10.2545454545455" style="109" customWidth="1"/>
    <col min="6906" max="6907" width="9" style="109"/>
    <col min="6908" max="6908" width="23" style="109" customWidth="1"/>
    <col min="6909" max="7155" width="9" style="109"/>
    <col min="7156" max="7156" width="9.75454545454545" style="109" customWidth="1"/>
    <col min="7157" max="7157" width="44.5" style="109" customWidth="1"/>
    <col min="7158" max="7158" width="16.8727272727273" style="109" customWidth="1"/>
    <col min="7159" max="7159" width="15.3727272727273" style="109" customWidth="1"/>
    <col min="7160" max="7160" width="9" style="109"/>
    <col min="7161" max="7161" width="10.2545454545455" style="109" customWidth="1"/>
    <col min="7162" max="7163" width="9" style="109"/>
    <col min="7164" max="7164" width="23" style="109" customWidth="1"/>
    <col min="7165" max="7411" width="9" style="109"/>
    <col min="7412" max="7412" width="9.75454545454545" style="109" customWidth="1"/>
    <col min="7413" max="7413" width="44.5" style="109" customWidth="1"/>
    <col min="7414" max="7414" width="16.8727272727273" style="109" customWidth="1"/>
    <col min="7415" max="7415" width="15.3727272727273" style="109" customWidth="1"/>
    <col min="7416" max="7416" width="9" style="109"/>
    <col min="7417" max="7417" width="10.2545454545455" style="109" customWidth="1"/>
    <col min="7418" max="7419" width="9" style="109"/>
    <col min="7420" max="7420" width="23" style="109" customWidth="1"/>
    <col min="7421" max="7667" width="9" style="109"/>
    <col min="7668" max="7668" width="9.75454545454545" style="109" customWidth="1"/>
    <col min="7669" max="7669" width="44.5" style="109" customWidth="1"/>
    <col min="7670" max="7670" width="16.8727272727273" style="109" customWidth="1"/>
    <col min="7671" max="7671" width="15.3727272727273" style="109" customWidth="1"/>
    <col min="7672" max="7672" width="9" style="109"/>
    <col min="7673" max="7673" width="10.2545454545455" style="109" customWidth="1"/>
    <col min="7674" max="7675" width="9" style="109"/>
    <col min="7676" max="7676" width="23" style="109" customWidth="1"/>
    <col min="7677" max="7923" width="9" style="109"/>
    <col min="7924" max="7924" width="9.75454545454545" style="109" customWidth="1"/>
    <col min="7925" max="7925" width="44.5" style="109" customWidth="1"/>
    <col min="7926" max="7926" width="16.8727272727273" style="109" customWidth="1"/>
    <col min="7927" max="7927" width="15.3727272727273" style="109" customWidth="1"/>
    <col min="7928" max="7928" width="9" style="109"/>
    <col min="7929" max="7929" width="10.2545454545455" style="109" customWidth="1"/>
    <col min="7930" max="7931" width="9" style="109"/>
    <col min="7932" max="7932" width="23" style="109" customWidth="1"/>
    <col min="7933" max="8179" width="9" style="109"/>
    <col min="8180" max="8180" width="9.75454545454545" style="109" customWidth="1"/>
    <col min="8181" max="8181" width="44.5" style="109" customWidth="1"/>
    <col min="8182" max="8182" width="16.8727272727273" style="109" customWidth="1"/>
    <col min="8183" max="8183" width="15.3727272727273" style="109" customWidth="1"/>
    <col min="8184" max="8184" width="9" style="109"/>
    <col min="8185" max="8185" width="10.2545454545455" style="109" customWidth="1"/>
    <col min="8186" max="8187" width="9" style="109"/>
    <col min="8188" max="8188" width="23" style="109" customWidth="1"/>
    <col min="8189" max="8435" width="9" style="109"/>
    <col min="8436" max="8436" width="9.75454545454545" style="109" customWidth="1"/>
    <col min="8437" max="8437" width="44.5" style="109" customWidth="1"/>
    <col min="8438" max="8438" width="16.8727272727273" style="109" customWidth="1"/>
    <col min="8439" max="8439" width="15.3727272727273" style="109" customWidth="1"/>
    <col min="8440" max="8440" width="9" style="109"/>
    <col min="8441" max="8441" width="10.2545454545455" style="109" customWidth="1"/>
    <col min="8442" max="8443" width="9" style="109"/>
    <col min="8444" max="8444" width="23" style="109" customWidth="1"/>
    <col min="8445" max="8691" width="9" style="109"/>
    <col min="8692" max="8692" width="9.75454545454545" style="109" customWidth="1"/>
    <col min="8693" max="8693" width="44.5" style="109" customWidth="1"/>
    <col min="8694" max="8694" width="16.8727272727273" style="109" customWidth="1"/>
    <col min="8695" max="8695" width="15.3727272727273" style="109" customWidth="1"/>
    <col min="8696" max="8696" width="9" style="109"/>
    <col min="8697" max="8697" width="10.2545454545455" style="109" customWidth="1"/>
    <col min="8698" max="8699" width="9" style="109"/>
    <col min="8700" max="8700" width="23" style="109" customWidth="1"/>
    <col min="8701" max="8947" width="9" style="109"/>
    <col min="8948" max="8948" width="9.75454545454545" style="109" customWidth="1"/>
    <col min="8949" max="8949" width="44.5" style="109" customWidth="1"/>
    <col min="8950" max="8950" width="16.8727272727273" style="109" customWidth="1"/>
    <col min="8951" max="8951" width="15.3727272727273" style="109" customWidth="1"/>
    <col min="8952" max="8952" width="9" style="109"/>
    <col min="8953" max="8953" width="10.2545454545455" style="109" customWidth="1"/>
    <col min="8954" max="8955" width="9" style="109"/>
    <col min="8956" max="8956" width="23" style="109" customWidth="1"/>
    <col min="8957" max="9203" width="9" style="109"/>
    <col min="9204" max="9204" width="9.75454545454545" style="109" customWidth="1"/>
    <col min="9205" max="9205" width="44.5" style="109" customWidth="1"/>
    <col min="9206" max="9206" width="16.8727272727273" style="109" customWidth="1"/>
    <col min="9207" max="9207" width="15.3727272727273" style="109" customWidth="1"/>
    <col min="9208" max="9208" width="9" style="109"/>
    <col min="9209" max="9209" width="10.2545454545455" style="109" customWidth="1"/>
    <col min="9210" max="9211" width="9" style="109"/>
    <col min="9212" max="9212" width="23" style="109" customWidth="1"/>
    <col min="9213" max="9459" width="9" style="109"/>
    <col min="9460" max="9460" width="9.75454545454545" style="109" customWidth="1"/>
    <col min="9461" max="9461" width="44.5" style="109" customWidth="1"/>
    <col min="9462" max="9462" width="16.8727272727273" style="109" customWidth="1"/>
    <col min="9463" max="9463" width="15.3727272727273" style="109" customWidth="1"/>
    <col min="9464" max="9464" width="9" style="109"/>
    <col min="9465" max="9465" width="10.2545454545455" style="109" customWidth="1"/>
    <col min="9466" max="9467" width="9" style="109"/>
    <col min="9468" max="9468" width="23" style="109" customWidth="1"/>
    <col min="9469" max="9715" width="9" style="109"/>
    <col min="9716" max="9716" width="9.75454545454545" style="109" customWidth="1"/>
    <col min="9717" max="9717" width="44.5" style="109" customWidth="1"/>
    <col min="9718" max="9718" width="16.8727272727273" style="109" customWidth="1"/>
    <col min="9719" max="9719" width="15.3727272727273" style="109" customWidth="1"/>
    <col min="9720" max="9720" width="9" style="109"/>
    <col min="9721" max="9721" width="10.2545454545455" style="109" customWidth="1"/>
    <col min="9722" max="9723" width="9" style="109"/>
    <col min="9724" max="9724" width="23" style="109" customWidth="1"/>
    <col min="9725" max="9971" width="9" style="109"/>
    <col min="9972" max="9972" width="9.75454545454545" style="109" customWidth="1"/>
    <col min="9973" max="9973" width="44.5" style="109" customWidth="1"/>
    <col min="9974" max="9974" width="16.8727272727273" style="109" customWidth="1"/>
    <col min="9975" max="9975" width="15.3727272727273" style="109" customWidth="1"/>
    <col min="9976" max="9976" width="9" style="109"/>
    <col min="9977" max="9977" width="10.2545454545455" style="109" customWidth="1"/>
    <col min="9978" max="9979" width="9" style="109"/>
    <col min="9980" max="9980" width="23" style="109" customWidth="1"/>
    <col min="9981" max="10227" width="9" style="109"/>
    <col min="10228" max="10228" width="9.75454545454545" style="109" customWidth="1"/>
    <col min="10229" max="10229" width="44.5" style="109" customWidth="1"/>
    <col min="10230" max="10230" width="16.8727272727273" style="109" customWidth="1"/>
    <col min="10231" max="10231" width="15.3727272727273" style="109" customWidth="1"/>
    <col min="10232" max="10232" width="9" style="109"/>
    <col min="10233" max="10233" width="10.2545454545455" style="109" customWidth="1"/>
    <col min="10234" max="10235" width="9" style="109"/>
    <col min="10236" max="10236" width="23" style="109" customWidth="1"/>
    <col min="10237" max="10483" width="9" style="109"/>
    <col min="10484" max="10484" width="9.75454545454545" style="109" customWidth="1"/>
    <col min="10485" max="10485" width="44.5" style="109" customWidth="1"/>
    <col min="10486" max="10486" width="16.8727272727273" style="109" customWidth="1"/>
    <col min="10487" max="10487" width="15.3727272727273" style="109" customWidth="1"/>
    <col min="10488" max="10488" width="9" style="109"/>
    <col min="10489" max="10489" width="10.2545454545455" style="109" customWidth="1"/>
    <col min="10490" max="10491" width="9" style="109"/>
    <col min="10492" max="10492" width="23" style="109" customWidth="1"/>
    <col min="10493" max="10739" width="9" style="109"/>
    <col min="10740" max="10740" width="9.75454545454545" style="109" customWidth="1"/>
    <col min="10741" max="10741" width="44.5" style="109" customWidth="1"/>
    <col min="10742" max="10742" width="16.8727272727273" style="109" customWidth="1"/>
    <col min="10743" max="10743" width="15.3727272727273" style="109" customWidth="1"/>
    <col min="10744" max="10744" width="9" style="109"/>
    <col min="10745" max="10745" width="10.2545454545455" style="109" customWidth="1"/>
    <col min="10746" max="10747" width="9" style="109"/>
    <col min="10748" max="10748" width="23" style="109" customWidth="1"/>
    <col min="10749" max="10995" width="9" style="109"/>
    <col min="10996" max="10996" width="9.75454545454545" style="109" customWidth="1"/>
    <col min="10997" max="10997" width="44.5" style="109" customWidth="1"/>
    <col min="10998" max="10998" width="16.8727272727273" style="109" customWidth="1"/>
    <col min="10999" max="10999" width="15.3727272727273" style="109" customWidth="1"/>
    <col min="11000" max="11000" width="9" style="109"/>
    <col min="11001" max="11001" width="10.2545454545455" style="109" customWidth="1"/>
    <col min="11002" max="11003" width="9" style="109"/>
    <col min="11004" max="11004" width="23" style="109" customWidth="1"/>
    <col min="11005" max="11251" width="9" style="109"/>
    <col min="11252" max="11252" width="9.75454545454545" style="109" customWidth="1"/>
    <col min="11253" max="11253" width="44.5" style="109" customWidth="1"/>
    <col min="11254" max="11254" width="16.8727272727273" style="109" customWidth="1"/>
    <col min="11255" max="11255" width="15.3727272727273" style="109" customWidth="1"/>
    <col min="11256" max="11256" width="9" style="109"/>
    <col min="11257" max="11257" width="10.2545454545455" style="109" customWidth="1"/>
    <col min="11258" max="11259" width="9" style="109"/>
    <col min="11260" max="11260" width="23" style="109" customWidth="1"/>
    <col min="11261" max="11507" width="9" style="109"/>
    <col min="11508" max="11508" width="9.75454545454545" style="109" customWidth="1"/>
    <col min="11509" max="11509" width="44.5" style="109" customWidth="1"/>
    <col min="11510" max="11510" width="16.8727272727273" style="109" customWidth="1"/>
    <col min="11511" max="11511" width="15.3727272727273" style="109" customWidth="1"/>
    <col min="11512" max="11512" width="9" style="109"/>
    <col min="11513" max="11513" width="10.2545454545455" style="109" customWidth="1"/>
    <col min="11514" max="11515" width="9" style="109"/>
    <col min="11516" max="11516" width="23" style="109" customWidth="1"/>
    <col min="11517" max="11763" width="9" style="109"/>
    <col min="11764" max="11764" width="9.75454545454545" style="109" customWidth="1"/>
    <col min="11765" max="11765" width="44.5" style="109" customWidth="1"/>
    <col min="11766" max="11766" width="16.8727272727273" style="109" customWidth="1"/>
    <col min="11767" max="11767" width="15.3727272727273" style="109" customWidth="1"/>
    <col min="11768" max="11768" width="9" style="109"/>
    <col min="11769" max="11769" width="10.2545454545455" style="109" customWidth="1"/>
    <col min="11770" max="11771" width="9" style="109"/>
    <col min="11772" max="11772" width="23" style="109" customWidth="1"/>
    <col min="11773" max="12019" width="9" style="109"/>
    <col min="12020" max="12020" width="9.75454545454545" style="109" customWidth="1"/>
    <col min="12021" max="12021" width="44.5" style="109" customWidth="1"/>
    <col min="12022" max="12022" width="16.8727272727273" style="109" customWidth="1"/>
    <col min="12023" max="12023" width="15.3727272727273" style="109" customWidth="1"/>
    <col min="12024" max="12024" width="9" style="109"/>
    <col min="12025" max="12025" width="10.2545454545455" style="109" customWidth="1"/>
    <col min="12026" max="12027" width="9" style="109"/>
    <col min="12028" max="12028" width="23" style="109" customWidth="1"/>
    <col min="12029" max="12275" width="9" style="109"/>
    <col min="12276" max="12276" width="9.75454545454545" style="109" customWidth="1"/>
    <col min="12277" max="12277" width="44.5" style="109" customWidth="1"/>
    <col min="12278" max="12278" width="16.8727272727273" style="109" customWidth="1"/>
    <col min="12279" max="12279" width="15.3727272727273" style="109" customWidth="1"/>
    <col min="12280" max="12280" width="9" style="109"/>
    <col min="12281" max="12281" width="10.2545454545455" style="109" customWidth="1"/>
    <col min="12282" max="12283" width="9" style="109"/>
    <col min="12284" max="12284" width="23" style="109" customWidth="1"/>
    <col min="12285" max="12531" width="9" style="109"/>
    <col min="12532" max="12532" width="9.75454545454545" style="109" customWidth="1"/>
    <col min="12533" max="12533" width="44.5" style="109" customWidth="1"/>
    <col min="12534" max="12534" width="16.8727272727273" style="109" customWidth="1"/>
    <col min="12535" max="12535" width="15.3727272727273" style="109" customWidth="1"/>
    <col min="12536" max="12536" width="9" style="109"/>
    <col min="12537" max="12537" width="10.2545454545455" style="109" customWidth="1"/>
    <col min="12538" max="12539" width="9" style="109"/>
    <col min="12540" max="12540" width="23" style="109" customWidth="1"/>
    <col min="12541" max="12787" width="9" style="109"/>
    <col min="12788" max="12788" width="9.75454545454545" style="109" customWidth="1"/>
    <col min="12789" max="12789" width="44.5" style="109" customWidth="1"/>
    <col min="12790" max="12790" width="16.8727272727273" style="109" customWidth="1"/>
    <col min="12791" max="12791" width="15.3727272727273" style="109" customWidth="1"/>
    <col min="12792" max="12792" width="9" style="109"/>
    <col min="12793" max="12793" width="10.2545454545455" style="109" customWidth="1"/>
    <col min="12794" max="12795" width="9" style="109"/>
    <col min="12796" max="12796" width="23" style="109" customWidth="1"/>
    <col min="12797" max="13043" width="9" style="109"/>
    <col min="13044" max="13044" width="9.75454545454545" style="109" customWidth="1"/>
    <col min="13045" max="13045" width="44.5" style="109" customWidth="1"/>
    <col min="13046" max="13046" width="16.8727272727273" style="109" customWidth="1"/>
    <col min="13047" max="13047" width="15.3727272727273" style="109" customWidth="1"/>
    <col min="13048" max="13048" width="9" style="109"/>
    <col min="13049" max="13049" width="10.2545454545455" style="109" customWidth="1"/>
    <col min="13050" max="13051" width="9" style="109"/>
    <col min="13052" max="13052" width="23" style="109" customWidth="1"/>
    <col min="13053" max="13299" width="9" style="109"/>
    <col min="13300" max="13300" width="9.75454545454545" style="109" customWidth="1"/>
    <col min="13301" max="13301" width="44.5" style="109" customWidth="1"/>
    <col min="13302" max="13302" width="16.8727272727273" style="109" customWidth="1"/>
    <col min="13303" max="13303" width="15.3727272727273" style="109" customWidth="1"/>
    <col min="13304" max="13304" width="9" style="109"/>
    <col min="13305" max="13305" width="10.2545454545455" style="109" customWidth="1"/>
    <col min="13306" max="13307" width="9" style="109"/>
    <col min="13308" max="13308" width="23" style="109" customWidth="1"/>
    <col min="13309" max="13555" width="9" style="109"/>
    <col min="13556" max="13556" width="9.75454545454545" style="109" customWidth="1"/>
    <col min="13557" max="13557" width="44.5" style="109" customWidth="1"/>
    <col min="13558" max="13558" width="16.8727272727273" style="109" customWidth="1"/>
    <col min="13559" max="13559" width="15.3727272727273" style="109" customWidth="1"/>
    <col min="13560" max="13560" width="9" style="109"/>
    <col min="13561" max="13561" width="10.2545454545455" style="109" customWidth="1"/>
    <col min="13562" max="13563" width="9" style="109"/>
    <col min="13564" max="13564" width="23" style="109" customWidth="1"/>
    <col min="13565" max="13811" width="9" style="109"/>
    <col min="13812" max="13812" width="9.75454545454545" style="109" customWidth="1"/>
    <col min="13813" max="13813" width="44.5" style="109" customWidth="1"/>
    <col min="13814" max="13814" width="16.8727272727273" style="109" customWidth="1"/>
    <col min="13815" max="13815" width="15.3727272727273" style="109" customWidth="1"/>
    <col min="13816" max="13816" width="9" style="109"/>
    <col min="13817" max="13817" width="10.2545454545455" style="109" customWidth="1"/>
    <col min="13818" max="13819" width="9" style="109"/>
    <col min="13820" max="13820" width="23" style="109" customWidth="1"/>
    <col min="13821" max="14067" width="9" style="109"/>
    <col min="14068" max="14068" width="9.75454545454545" style="109" customWidth="1"/>
    <col min="14069" max="14069" width="44.5" style="109" customWidth="1"/>
    <col min="14070" max="14070" width="16.8727272727273" style="109" customWidth="1"/>
    <col min="14071" max="14071" width="15.3727272727273" style="109" customWidth="1"/>
    <col min="14072" max="14072" width="9" style="109"/>
    <col min="14073" max="14073" width="10.2545454545455" style="109" customWidth="1"/>
    <col min="14074" max="14075" width="9" style="109"/>
    <col min="14076" max="14076" width="23" style="109" customWidth="1"/>
    <col min="14077" max="14323" width="9" style="109"/>
    <col min="14324" max="14324" width="9.75454545454545" style="109" customWidth="1"/>
    <col min="14325" max="14325" width="44.5" style="109" customWidth="1"/>
    <col min="14326" max="14326" width="16.8727272727273" style="109" customWidth="1"/>
    <col min="14327" max="14327" width="15.3727272727273" style="109" customWidth="1"/>
    <col min="14328" max="14328" width="9" style="109"/>
    <col min="14329" max="14329" width="10.2545454545455" style="109" customWidth="1"/>
    <col min="14330" max="14331" width="9" style="109"/>
    <col min="14332" max="14332" width="23" style="109" customWidth="1"/>
    <col min="14333" max="14579" width="9" style="109"/>
    <col min="14580" max="14580" width="9.75454545454545" style="109" customWidth="1"/>
    <col min="14581" max="14581" width="44.5" style="109" customWidth="1"/>
    <col min="14582" max="14582" width="16.8727272727273" style="109" customWidth="1"/>
    <col min="14583" max="14583" width="15.3727272727273" style="109" customWidth="1"/>
    <col min="14584" max="14584" width="9" style="109"/>
    <col min="14585" max="14585" width="10.2545454545455" style="109" customWidth="1"/>
    <col min="14586" max="14587" width="9" style="109"/>
    <col min="14588" max="14588" width="23" style="109" customWidth="1"/>
    <col min="14589" max="14835" width="9" style="109"/>
    <col min="14836" max="14836" width="9.75454545454545" style="109" customWidth="1"/>
    <col min="14837" max="14837" width="44.5" style="109" customWidth="1"/>
    <col min="14838" max="14838" width="16.8727272727273" style="109" customWidth="1"/>
    <col min="14839" max="14839" width="15.3727272727273" style="109" customWidth="1"/>
    <col min="14840" max="14840" width="9" style="109"/>
    <col min="14841" max="14841" width="10.2545454545455" style="109" customWidth="1"/>
    <col min="14842" max="14843" width="9" style="109"/>
    <col min="14844" max="14844" width="23" style="109" customWidth="1"/>
    <col min="14845" max="15091" width="9" style="109"/>
    <col min="15092" max="15092" width="9.75454545454545" style="109" customWidth="1"/>
    <col min="15093" max="15093" width="44.5" style="109" customWidth="1"/>
    <col min="15094" max="15094" width="16.8727272727273" style="109" customWidth="1"/>
    <col min="15095" max="15095" width="15.3727272727273" style="109" customWidth="1"/>
    <col min="15096" max="15096" width="9" style="109"/>
    <col min="15097" max="15097" width="10.2545454545455" style="109" customWidth="1"/>
    <col min="15098" max="15099" width="9" style="109"/>
    <col min="15100" max="15100" width="23" style="109" customWidth="1"/>
    <col min="15101" max="15347" width="9" style="109"/>
    <col min="15348" max="15348" width="9.75454545454545" style="109" customWidth="1"/>
    <col min="15349" max="15349" width="44.5" style="109" customWidth="1"/>
    <col min="15350" max="15350" width="16.8727272727273" style="109" customWidth="1"/>
    <col min="15351" max="15351" width="15.3727272727273" style="109" customWidth="1"/>
    <col min="15352" max="15352" width="9" style="109"/>
    <col min="15353" max="15353" width="10.2545454545455" style="109" customWidth="1"/>
    <col min="15354" max="15355" width="9" style="109"/>
    <col min="15356" max="15356" width="23" style="109" customWidth="1"/>
    <col min="15357" max="15603" width="9" style="109"/>
    <col min="15604" max="15604" width="9.75454545454545" style="109" customWidth="1"/>
    <col min="15605" max="15605" width="44.5" style="109" customWidth="1"/>
    <col min="15606" max="15606" width="16.8727272727273" style="109" customWidth="1"/>
    <col min="15607" max="15607" width="15.3727272727273" style="109" customWidth="1"/>
    <col min="15608" max="15608" width="9" style="109"/>
    <col min="15609" max="15609" width="10.2545454545455" style="109" customWidth="1"/>
    <col min="15610" max="15611" width="9" style="109"/>
    <col min="15612" max="15612" width="23" style="109" customWidth="1"/>
    <col min="15613" max="15859" width="9" style="109"/>
    <col min="15860" max="15860" width="9.75454545454545" style="109" customWidth="1"/>
    <col min="15861" max="15861" width="44.5" style="109" customWidth="1"/>
    <col min="15862" max="15862" width="16.8727272727273" style="109" customWidth="1"/>
    <col min="15863" max="15863" width="15.3727272727273" style="109" customWidth="1"/>
    <col min="15864" max="15864" width="9" style="109"/>
    <col min="15865" max="15865" width="10.2545454545455" style="109" customWidth="1"/>
    <col min="15866" max="15867" width="9" style="109"/>
    <col min="15868" max="15868" width="23" style="109" customWidth="1"/>
    <col min="15869" max="16115" width="9" style="109"/>
    <col min="16116" max="16116" width="9.75454545454545" style="109" customWidth="1"/>
    <col min="16117" max="16117" width="44.5" style="109" customWidth="1"/>
    <col min="16118" max="16118" width="16.8727272727273" style="109" customWidth="1"/>
    <col min="16119" max="16119" width="15.3727272727273" style="109" customWidth="1"/>
    <col min="16120" max="16120" width="9" style="109"/>
    <col min="16121" max="16121" width="10.2545454545455" style="109" customWidth="1"/>
    <col min="16122" max="16123" width="9" style="109"/>
    <col min="16124" max="16124" width="23" style="109" customWidth="1"/>
    <col min="16125" max="16384" width="9" style="109"/>
  </cols>
  <sheetData>
    <row r="1" ht="22.5" customHeight="1" spans="1:4">
      <c r="A1" s="235" t="s">
        <v>49</v>
      </c>
      <c r="B1" s="235"/>
      <c r="C1" s="235"/>
      <c r="D1" s="235"/>
    </row>
    <row r="2" ht="17.45" customHeight="1" spans="2:4">
      <c r="B2" s="223"/>
      <c r="D2" s="268" t="s">
        <v>50</v>
      </c>
    </row>
    <row r="3" s="106" customFormat="1" ht="15.75" customHeight="1" spans="1:4">
      <c r="A3" s="237" t="s">
        <v>51</v>
      </c>
      <c r="B3" s="237" t="s">
        <v>52</v>
      </c>
      <c r="C3" s="273" t="s">
        <v>53</v>
      </c>
      <c r="D3" s="274"/>
    </row>
    <row r="4" s="106" customFormat="1" ht="33" customHeight="1" spans="1:4">
      <c r="A4" s="144"/>
      <c r="B4" s="144"/>
      <c r="C4" s="275"/>
      <c r="D4" s="276" t="s">
        <v>54</v>
      </c>
    </row>
    <row r="5" s="136" customFormat="1" ht="15" customHeight="1" spans="1:4">
      <c r="A5" s="241">
        <v>201</v>
      </c>
      <c r="B5" s="146" t="s">
        <v>55</v>
      </c>
      <c r="C5" s="277">
        <v>149317</v>
      </c>
      <c r="D5" s="277">
        <v>35</v>
      </c>
    </row>
    <row r="6" s="136" customFormat="1" ht="15" customHeight="1" spans="1:4">
      <c r="A6" s="241">
        <v>20101</v>
      </c>
      <c r="B6" s="146" t="s">
        <v>56</v>
      </c>
      <c r="C6" s="277">
        <v>5771</v>
      </c>
      <c r="D6" s="277">
        <v>0</v>
      </c>
    </row>
    <row r="7" s="136" customFormat="1" ht="15" customHeight="1" spans="1:4">
      <c r="A7" s="241">
        <v>2010101</v>
      </c>
      <c r="B7" s="148" t="s">
        <v>57</v>
      </c>
      <c r="C7" s="277">
        <v>4475</v>
      </c>
      <c r="D7" s="277">
        <v>0</v>
      </c>
    </row>
    <row r="8" s="136" customFormat="1" ht="15" customHeight="1" spans="1:4">
      <c r="A8" s="241">
        <v>2010102</v>
      </c>
      <c r="B8" s="148" t="s">
        <v>58</v>
      </c>
      <c r="C8" s="277">
        <v>489</v>
      </c>
      <c r="D8" s="277">
        <v>0</v>
      </c>
    </row>
    <row r="9" s="136" customFormat="1" ht="15" customHeight="1" spans="1:4">
      <c r="A9" s="241">
        <v>2010103</v>
      </c>
      <c r="B9" s="148" t="s">
        <v>59</v>
      </c>
      <c r="C9" s="277">
        <v>0</v>
      </c>
      <c r="D9" s="277">
        <v>0</v>
      </c>
    </row>
    <row r="10" s="136" customFormat="1" ht="15" customHeight="1" spans="1:4">
      <c r="A10" s="241">
        <v>2010104</v>
      </c>
      <c r="B10" s="148" t="s">
        <v>60</v>
      </c>
      <c r="C10" s="277">
        <v>406</v>
      </c>
      <c r="D10" s="277">
        <v>0</v>
      </c>
    </row>
    <row r="11" s="136" customFormat="1" ht="15" customHeight="1" spans="1:4">
      <c r="A11" s="241">
        <v>2010105</v>
      </c>
      <c r="B11" s="148" t="s">
        <v>61</v>
      </c>
      <c r="C11" s="277">
        <v>33</v>
      </c>
      <c r="D11" s="277">
        <v>0</v>
      </c>
    </row>
    <row r="12" s="136" customFormat="1" ht="15" customHeight="1" spans="1:4">
      <c r="A12" s="241">
        <v>2010106</v>
      </c>
      <c r="B12" s="148" t="s">
        <v>62</v>
      </c>
      <c r="C12" s="277">
        <v>47</v>
      </c>
      <c r="D12" s="277">
        <v>0</v>
      </c>
    </row>
    <row r="13" s="136" customFormat="1" ht="15" customHeight="1" spans="1:4">
      <c r="A13" s="241">
        <v>2010107</v>
      </c>
      <c r="B13" s="148" t="s">
        <v>63</v>
      </c>
      <c r="C13" s="277">
        <v>23</v>
      </c>
      <c r="D13" s="277">
        <v>0</v>
      </c>
    </row>
    <row r="14" s="136" customFormat="1" ht="15" customHeight="1" spans="1:4">
      <c r="A14" s="241">
        <v>2010108</v>
      </c>
      <c r="B14" s="148" t="s">
        <v>64</v>
      </c>
      <c r="C14" s="277">
        <v>174</v>
      </c>
      <c r="D14" s="277">
        <v>0</v>
      </c>
    </row>
    <row r="15" s="136" customFormat="1" ht="15" customHeight="1" spans="1:4">
      <c r="A15" s="241">
        <v>2010109</v>
      </c>
      <c r="B15" s="148" t="s">
        <v>65</v>
      </c>
      <c r="C15" s="277">
        <v>0</v>
      </c>
      <c r="D15" s="277">
        <v>0</v>
      </c>
    </row>
    <row r="16" s="232" customFormat="1" ht="15" customHeight="1" spans="1:4">
      <c r="A16" s="241">
        <v>2010150</v>
      </c>
      <c r="B16" s="148" t="s">
        <v>66</v>
      </c>
      <c r="C16" s="277">
        <v>93</v>
      </c>
      <c r="D16" s="277">
        <v>0</v>
      </c>
    </row>
    <row r="17" s="136" customFormat="1" ht="15" customHeight="1" spans="1:4">
      <c r="A17" s="241">
        <v>2010199</v>
      </c>
      <c r="B17" s="148" t="s">
        <v>67</v>
      </c>
      <c r="C17" s="277">
        <v>31</v>
      </c>
      <c r="D17" s="277">
        <v>0</v>
      </c>
    </row>
    <row r="18" s="136" customFormat="1" ht="15" customHeight="1" spans="1:4">
      <c r="A18" s="241">
        <v>20102</v>
      </c>
      <c r="B18" s="146" t="s">
        <v>68</v>
      </c>
      <c r="C18" s="277">
        <v>4318</v>
      </c>
      <c r="D18" s="277">
        <v>0</v>
      </c>
    </row>
    <row r="19" s="136" customFormat="1" ht="15" customHeight="1" spans="1:4">
      <c r="A19" s="241">
        <v>2010201</v>
      </c>
      <c r="B19" s="148" t="s">
        <v>57</v>
      </c>
      <c r="C19" s="277">
        <v>3363</v>
      </c>
      <c r="D19" s="277">
        <v>0</v>
      </c>
    </row>
    <row r="20" s="136" customFormat="1" ht="15" customHeight="1" spans="1:4">
      <c r="A20" s="241">
        <v>2010202</v>
      </c>
      <c r="B20" s="148" t="s">
        <v>58</v>
      </c>
      <c r="C20" s="277">
        <v>376</v>
      </c>
      <c r="D20" s="277">
        <v>0</v>
      </c>
    </row>
    <row r="21" s="136" customFormat="1" ht="15" customHeight="1" spans="1:4">
      <c r="A21" s="241">
        <v>2010203</v>
      </c>
      <c r="B21" s="148" t="s">
        <v>59</v>
      </c>
      <c r="C21" s="277">
        <v>0</v>
      </c>
      <c r="D21" s="277">
        <v>0</v>
      </c>
    </row>
    <row r="22" s="136" customFormat="1" ht="15" customHeight="1" spans="1:4">
      <c r="A22" s="241">
        <v>2010204</v>
      </c>
      <c r="B22" s="148" t="s">
        <v>69</v>
      </c>
      <c r="C22" s="277">
        <v>297</v>
      </c>
      <c r="D22" s="277">
        <v>0</v>
      </c>
    </row>
    <row r="23" s="136" customFormat="1" ht="15" customHeight="1" spans="1:4">
      <c r="A23" s="241">
        <v>2010205</v>
      </c>
      <c r="B23" s="148" t="s">
        <v>70</v>
      </c>
      <c r="C23" s="277">
        <v>159</v>
      </c>
      <c r="D23" s="277">
        <v>0</v>
      </c>
    </row>
    <row r="24" s="136" customFormat="1" ht="15" customHeight="1" spans="1:4">
      <c r="A24" s="241">
        <v>2010206</v>
      </c>
      <c r="B24" s="148" t="s">
        <v>71</v>
      </c>
      <c r="C24" s="277">
        <v>22</v>
      </c>
      <c r="D24" s="277">
        <v>0</v>
      </c>
    </row>
    <row r="25" s="232" customFormat="1" ht="15" customHeight="1" spans="1:4">
      <c r="A25" s="241">
        <v>2010250</v>
      </c>
      <c r="B25" s="148" t="s">
        <v>66</v>
      </c>
      <c r="C25" s="277">
        <v>93</v>
      </c>
      <c r="D25" s="277">
        <v>0</v>
      </c>
    </row>
    <row r="26" s="136" customFormat="1" ht="15" customHeight="1" spans="1:4">
      <c r="A26" s="241">
        <v>2010299</v>
      </c>
      <c r="B26" s="148" t="s">
        <v>72</v>
      </c>
      <c r="C26" s="277">
        <v>8</v>
      </c>
      <c r="D26" s="277">
        <v>0</v>
      </c>
    </row>
    <row r="27" s="136" customFormat="1" ht="15" customHeight="1" spans="1:4">
      <c r="A27" s="241">
        <v>20103</v>
      </c>
      <c r="B27" s="146" t="s">
        <v>73</v>
      </c>
      <c r="C27" s="277">
        <v>48249</v>
      </c>
      <c r="D27" s="277">
        <v>0</v>
      </c>
    </row>
    <row r="28" s="136" customFormat="1" ht="15" customHeight="1" spans="1:4">
      <c r="A28" s="241">
        <v>2010301</v>
      </c>
      <c r="B28" s="148" t="s">
        <v>57</v>
      </c>
      <c r="C28" s="277">
        <v>26828</v>
      </c>
      <c r="D28" s="277">
        <v>0</v>
      </c>
    </row>
    <row r="29" s="136" customFormat="1" ht="15" customHeight="1" spans="1:4">
      <c r="A29" s="241">
        <v>2010302</v>
      </c>
      <c r="B29" s="148" t="s">
        <v>58</v>
      </c>
      <c r="C29" s="277">
        <v>5476</v>
      </c>
      <c r="D29" s="277">
        <v>0</v>
      </c>
    </row>
    <row r="30" s="136" customFormat="1" ht="15" customHeight="1" spans="1:4">
      <c r="A30" s="241">
        <v>2010303</v>
      </c>
      <c r="B30" s="148" t="s">
        <v>59</v>
      </c>
      <c r="C30" s="277">
        <v>3121</v>
      </c>
      <c r="D30" s="277">
        <v>0</v>
      </c>
    </row>
    <row r="31" s="136" customFormat="1" ht="15" customHeight="1" spans="1:4">
      <c r="A31" s="241">
        <v>2010304</v>
      </c>
      <c r="B31" s="148" t="s">
        <v>74</v>
      </c>
      <c r="C31" s="277">
        <v>4</v>
      </c>
      <c r="D31" s="277">
        <v>0</v>
      </c>
    </row>
    <row r="32" s="136" customFormat="1" ht="15" customHeight="1" spans="1:4">
      <c r="A32" s="241">
        <v>2010305</v>
      </c>
      <c r="B32" s="148" t="s">
        <v>75</v>
      </c>
      <c r="C32" s="277">
        <v>112</v>
      </c>
      <c r="D32" s="277">
        <v>0</v>
      </c>
    </row>
    <row r="33" s="136" customFormat="1" ht="15" customHeight="1" spans="1:4">
      <c r="A33" s="241">
        <v>2010306</v>
      </c>
      <c r="B33" s="148" t="s">
        <v>76</v>
      </c>
      <c r="C33" s="277">
        <v>1003</v>
      </c>
      <c r="D33" s="277">
        <v>0</v>
      </c>
    </row>
    <row r="34" s="136" customFormat="1" ht="15" customHeight="1" spans="1:4">
      <c r="A34" s="241">
        <v>2010308</v>
      </c>
      <c r="B34" s="148" t="s">
        <v>77</v>
      </c>
      <c r="C34" s="277">
        <v>366</v>
      </c>
      <c r="D34" s="277">
        <v>0</v>
      </c>
    </row>
    <row r="35" s="136" customFormat="1" ht="15" customHeight="1" spans="1:4">
      <c r="A35" s="241">
        <v>2010309</v>
      </c>
      <c r="B35" s="148" t="s">
        <v>78</v>
      </c>
      <c r="C35" s="277">
        <v>0</v>
      </c>
      <c r="D35" s="277">
        <v>0</v>
      </c>
    </row>
    <row r="36" s="136" customFormat="1" ht="15" customHeight="1" spans="1:4">
      <c r="A36" s="241">
        <v>2010350</v>
      </c>
      <c r="B36" s="148" t="s">
        <v>66</v>
      </c>
      <c r="C36" s="277">
        <v>9336</v>
      </c>
      <c r="D36" s="277">
        <v>0</v>
      </c>
    </row>
    <row r="37" s="232" customFormat="1" ht="15" customHeight="1" spans="1:4">
      <c r="A37" s="241">
        <v>2010399</v>
      </c>
      <c r="B37" s="148" t="s">
        <v>79</v>
      </c>
      <c r="C37" s="277">
        <v>2003</v>
      </c>
      <c r="D37" s="277">
        <v>0</v>
      </c>
    </row>
    <row r="38" s="136" customFormat="1" ht="15" customHeight="1" spans="1:4">
      <c r="A38" s="241">
        <v>20104</v>
      </c>
      <c r="B38" s="146" t="s">
        <v>80</v>
      </c>
      <c r="C38" s="277">
        <v>3989</v>
      </c>
      <c r="D38" s="277">
        <v>0</v>
      </c>
    </row>
    <row r="39" s="136" customFormat="1" ht="15" customHeight="1" spans="1:4">
      <c r="A39" s="241">
        <v>2010401</v>
      </c>
      <c r="B39" s="148" t="s">
        <v>57</v>
      </c>
      <c r="C39" s="277">
        <v>2910</v>
      </c>
      <c r="D39" s="277">
        <v>0</v>
      </c>
    </row>
    <row r="40" s="136" customFormat="1" ht="15" customHeight="1" spans="1:4">
      <c r="A40" s="241">
        <v>2010402</v>
      </c>
      <c r="B40" s="148" t="s">
        <v>58</v>
      </c>
      <c r="C40" s="277">
        <v>277</v>
      </c>
      <c r="D40" s="277">
        <v>0</v>
      </c>
    </row>
    <row r="41" s="136" customFormat="1" ht="15" customHeight="1" spans="1:4">
      <c r="A41" s="241">
        <v>2010403</v>
      </c>
      <c r="B41" s="148" t="s">
        <v>59</v>
      </c>
      <c r="C41" s="277">
        <v>0</v>
      </c>
      <c r="D41" s="277">
        <v>0</v>
      </c>
    </row>
    <row r="42" s="136" customFormat="1" ht="15" customHeight="1" spans="1:4">
      <c r="A42" s="241">
        <v>2010404</v>
      </c>
      <c r="B42" s="148" t="s">
        <v>81</v>
      </c>
      <c r="C42" s="277">
        <v>0</v>
      </c>
      <c r="D42" s="277">
        <v>0</v>
      </c>
    </row>
    <row r="43" s="136" customFormat="1" ht="15" customHeight="1" spans="1:4">
      <c r="A43" s="241">
        <v>2010405</v>
      </c>
      <c r="B43" s="148" t="s">
        <v>82</v>
      </c>
      <c r="C43" s="277">
        <v>0</v>
      </c>
      <c r="D43" s="277">
        <v>0</v>
      </c>
    </row>
    <row r="44" s="136" customFormat="1" ht="15" customHeight="1" spans="1:4">
      <c r="A44" s="241">
        <v>2010406</v>
      </c>
      <c r="B44" s="148" t="s">
        <v>83</v>
      </c>
      <c r="C44" s="277">
        <v>0</v>
      </c>
      <c r="D44" s="277">
        <v>0</v>
      </c>
    </row>
    <row r="45" s="136" customFormat="1" ht="15" customHeight="1" spans="1:4">
      <c r="A45" s="241">
        <v>2010407</v>
      </c>
      <c r="B45" s="148" t="s">
        <v>84</v>
      </c>
      <c r="C45" s="277">
        <v>0</v>
      </c>
      <c r="D45" s="277">
        <v>0</v>
      </c>
    </row>
    <row r="46" s="136" customFormat="1" ht="15" customHeight="1" spans="1:4">
      <c r="A46" s="241">
        <v>2010408</v>
      </c>
      <c r="B46" s="148" t="s">
        <v>85</v>
      </c>
      <c r="C46" s="277">
        <v>7</v>
      </c>
      <c r="D46" s="277">
        <v>0</v>
      </c>
    </row>
    <row r="47" s="136" customFormat="1" ht="15" customHeight="1" spans="1:4">
      <c r="A47" s="241"/>
      <c r="B47" s="148" t="s">
        <v>86</v>
      </c>
      <c r="C47" s="277">
        <v>0</v>
      </c>
      <c r="D47" s="277">
        <v>0</v>
      </c>
    </row>
    <row r="48" s="136" customFormat="1" ht="15" customHeight="1" spans="1:4">
      <c r="A48" s="241">
        <v>2010450</v>
      </c>
      <c r="B48" s="148" t="s">
        <v>66</v>
      </c>
      <c r="C48" s="277">
        <v>780</v>
      </c>
      <c r="D48" s="277">
        <v>0</v>
      </c>
    </row>
    <row r="49" s="232" customFormat="1" ht="15" customHeight="1" spans="1:4">
      <c r="A49" s="241">
        <v>2010499</v>
      </c>
      <c r="B49" s="148" t="s">
        <v>87</v>
      </c>
      <c r="C49" s="277">
        <v>15</v>
      </c>
      <c r="D49" s="277">
        <v>0</v>
      </c>
    </row>
    <row r="50" s="136" customFormat="1" ht="15" customHeight="1" spans="1:4">
      <c r="A50" s="241">
        <v>20105</v>
      </c>
      <c r="B50" s="146" t="s">
        <v>88</v>
      </c>
      <c r="C50" s="277">
        <v>3688</v>
      </c>
      <c r="D50" s="277">
        <v>0</v>
      </c>
    </row>
    <row r="51" s="136" customFormat="1" ht="15" customHeight="1" spans="1:4">
      <c r="A51" s="241">
        <v>2010501</v>
      </c>
      <c r="B51" s="148" t="s">
        <v>57</v>
      </c>
      <c r="C51" s="277">
        <v>1803</v>
      </c>
      <c r="D51" s="277">
        <v>0</v>
      </c>
    </row>
    <row r="52" s="136" customFormat="1" ht="15" customHeight="1" spans="1:4">
      <c r="A52" s="241">
        <v>2010502</v>
      </c>
      <c r="B52" s="148" t="s">
        <v>58</v>
      </c>
      <c r="C52" s="277">
        <v>152</v>
      </c>
      <c r="D52" s="277">
        <v>0</v>
      </c>
    </row>
    <row r="53" s="136" customFormat="1" ht="15" customHeight="1" spans="1:4">
      <c r="A53" s="241">
        <v>2010503</v>
      </c>
      <c r="B53" s="148" t="s">
        <v>59</v>
      </c>
      <c r="C53" s="277">
        <v>0</v>
      </c>
      <c r="D53" s="277">
        <v>0</v>
      </c>
    </row>
    <row r="54" s="136" customFormat="1" ht="15" customHeight="1" spans="1:4">
      <c r="A54" s="241">
        <v>2010504</v>
      </c>
      <c r="B54" s="148" t="s">
        <v>89</v>
      </c>
      <c r="C54" s="277">
        <v>0</v>
      </c>
      <c r="D54" s="277">
        <v>0</v>
      </c>
    </row>
    <row r="55" s="136" customFormat="1" ht="15" customHeight="1" spans="1:4">
      <c r="A55" s="241">
        <v>2010505</v>
      </c>
      <c r="B55" s="148" t="s">
        <v>90</v>
      </c>
      <c r="C55" s="277">
        <v>279</v>
      </c>
      <c r="D55" s="277">
        <v>0</v>
      </c>
    </row>
    <row r="56" s="136" customFormat="1" ht="15" customHeight="1" spans="1:4">
      <c r="A56" s="241">
        <v>2010506</v>
      </c>
      <c r="B56" s="148" t="s">
        <v>91</v>
      </c>
      <c r="C56" s="277">
        <v>0</v>
      </c>
      <c r="D56" s="277">
        <v>0</v>
      </c>
    </row>
    <row r="57" s="136" customFormat="1" ht="15" customHeight="1" spans="1:4">
      <c r="A57" s="241">
        <v>2010507</v>
      </c>
      <c r="B57" s="148" t="s">
        <v>92</v>
      </c>
      <c r="C57" s="277">
        <v>569</v>
      </c>
      <c r="D57" s="277">
        <v>0</v>
      </c>
    </row>
    <row r="58" s="136" customFormat="1" ht="15" customHeight="1" spans="1:4">
      <c r="A58" s="241">
        <v>2010508</v>
      </c>
      <c r="B58" s="148" t="s">
        <v>93</v>
      </c>
      <c r="C58" s="277">
        <v>192</v>
      </c>
      <c r="D58" s="277">
        <v>0</v>
      </c>
    </row>
    <row r="59" s="136" customFormat="1" ht="15" customHeight="1" spans="1:4">
      <c r="A59" s="241">
        <v>2010550</v>
      </c>
      <c r="B59" s="148" t="s">
        <v>66</v>
      </c>
      <c r="C59" s="277">
        <v>647</v>
      </c>
      <c r="D59" s="277">
        <v>0</v>
      </c>
    </row>
    <row r="60" s="232" customFormat="1" ht="15" customHeight="1" spans="1:4">
      <c r="A60" s="241">
        <v>2010599</v>
      </c>
      <c r="B60" s="148" t="s">
        <v>94</v>
      </c>
      <c r="C60" s="277">
        <v>46</v>
      </c>
      <c r="D60" s="277">
        <v>0</v>
      </c>
    </row>
    <row r="61" s="136" customFormat="1" ht="15" customHeight="1" spans="1:4">
      <c r="A61" s="241">
        <v>20106</v>
      </c>
      <c r="B61" s="146" t="s">
        <v>95</v>
      </c>
      <c r="C61" s="277">
        <v>8181</v>
      </c>
      <c r="D61" s="277">
        <v>0</v>
      </c>
    </row>
    <row r="62" s="136" customFormat="1" ht="15" customHeight="1" spans="1:4">
      <c r="A62" s="241">
        <v>2010601</v>
      </c>
      <c r="B62" s="148" t="s">
        <v>57</v>
      </c>
      <c r="C62" s="277">
        <v>4743</v>
      </c>
      <c r="D62" s="277">
        <v>0</v>
      </c>
    </row>
    <row r="63" s="136" customFormat="1" ht="15" customHeight="1" spans="1:4">
      <c r="A63" s="241">
        <v>2010602</v>
      </c>
      <c r="B63" s="148" t="s">
        <v>58</v>
      </c>
      <c r="C63" s="277">
        <v>992</v>
      </c>
      <c r="D63" s="277">
        <v>0</v>
      </c>
    </row>
    <row r="64" s="136" customFormat="1" ht="15" customHeight="1" spans="1:4">
      <c r="A64" s="241">
        <v>2010603</v>
      </c>
      <c r="B64" s="148" t="s">
        <v>59</v>
      </c>
      <c r="C64" s="277">
        <v>0</v>
      </c>
      <c r="D64" s="277">
        <v>0</v>
      </c>
    </row>
    <row r="65" s="136" customFormat="1" ht="15" customHeight="1" spans="1:4">
      <c r="A65" s="241">
        <v>2010604</v>
      </c>
      <c r="B65" s="148" t="s">
        <v>96</v>
      </c>
      <c r="C65" s="277">
        <v>0</v>
      </c>
      <c r="D65" s="277">
        <v>0</v>
      </c>
    </row>
    <row r="66" s="136" customFormat="1" ht="15" customHeight="1" spans="1:4">
      <c r="A66" s="241">
        <v>2010605</v>
      </c>
      <c r="B66" s="148" t="s">
        <v>97</v>
      </c>
      <c r="C66" s="277">
        <v>12</v>
      </c>
      <c r="D66" s="277">
        <v>0</v>
      </c>
    </row>
    <row r="67" s="136" customFormat="1" ht="15" customHeight="1" spans="1:4">
      <c r="A67" s="241">
        <v>2010606</v>
      </c>
      <c r="B67" s="148" t="s">
        <v>98</v>
      </c>
      <c r="C67" s="277">
        <v>0</v>
      </c>
      <c r="D67" s="277">
        <v>0</v>
      </c>
    </row>
    <row r="68" s="136" customFormat="1" ht="15" customHeight="1" spans="1:4">
      <c r="A68" s="241">
        <v>2010607</v>
      </c>
      <c r="B68" s="148" t="s">
        <v>99</v>
      </c>
      <c r="C68" s="277">
        <v>147</v>
      </c>
      <c r="D68" s="277">
        <v>0</v>
      </c>
    </row>
    <row r="69" s="136" customFormat="1" ht="15" customHeight="1" spans="1:4">
      <c r="A69" s="241">
        <v>2010608</v>
      </c>
      <c r="B69" s="148" t="s">
        <v>100</v>
      </c>
      <c r="C69" s="277">
        <v>347</v>
      </c>
      <c r="D69" s="277">
        <v>0</v>
      </c>
    </row>
    <row r="70" s="136" customFormat="1" ht="15" customHeight="1" spans="1:4">
      <c r="A70" s="241">
        <v>2010650</v>
      </c>
      <c r="B70" s="148" t="s">
        <v>66</v>
      </c>
      <c r="C70" s="277">
        <v>1910</v>
      </c>
      <c r="D70" s="277">
        <v>0</v>
      </c>
    </row>
    <row r="71" s="232" customFormat="1" ht="15" customHeight="1" spans="1:4">
      <c r="A71" s="241">
        <v>2010699</v>
      </c>
      <c r="B71" s="148" t="s">
        <v>101</v>
      </c>
      <c r="C71" s="277">
        <v>30</v>
      </c>
      <c r="D71" s="277">
        <v>0</v>
      </c>
    </row>
    <row r="72" s="136" customFormat="1" ht="15" customHeight="1" spans="1:4">
      <c r="A72" s="241">
        <v>20107</v>
      </c>
      <c r="B72" s="146" t="s">
        <v>102</v>
      </c>
      <c r="C72" s="277">
        <v>4053</v>
      </c>
      <c r="D72" s="277">
        <v>0</v>
      </c>
    </row>
    <row r="73" s="136" customFormat="1" ht="15" customHeight="1" spans="1:4">
      <c r="A73" s="241">
        <v>2010701</v>
      </c>
      <c r="B73" s="148" t="s">
        <v>57</v>
      </c>
      <c r="C73" s="277">
        <v>3753</v>
      </c>
      <c r="D73" s="277">
        <v>0</v>
      </c>
    </row>
    <row r="74" s="136" customFormat="1" ht="15" customHeight="1" spans="1:4">
      <c r="A74" s="241">
        <v>2010702</v>
      </c>
      <c r="B74" s="148" t="s">
        <v>58</v>
      </c>
      <c r="C74" s="277">
        <v>0</v>
      </c>
      <c r="D74" s="277">
        <v>0</v>
      </c>
    </row>
    <row r="75" s="136" customFormat="1" ht="15" customHeight="1" spans="1:4">
      <c r="A75" s="241">
        <v>2010703</v>
      </c>
      <c r="B75" s="148" t="s">
        <v>59</v>
      </c>
      <c r="C75" s="277">
        <v>0</v>
      </c>
      <c r="D75" s="277">
        <v>0</v>
      </c>
    </row>
    <row r="76" s="136" customFormat="1" ht="15" customHeight="1" spans="1:4">
      <c r="A76" s="241">
        <v>2010704</v>
      </c>
      <c r="B76" s="148" t="s">
        <v>103</v>
      </c>
      <c r="C76" s="277">
        <v>0</v>
      </c>
      <c r="D76" s="277">
        <v>0</v>
      </c>
    </row>
    <row r="77" s="136" customFormat="1" ht="15" customHeight="1" spans="1:4">
      <c r="A77" s="241">
        <v>2010705</v>
      </c>
      <c r="B77" s="148" t="s">
        <v>104</v>
      </c>
      <c r="C77" s="277">
        <v>0</v>
      </c>
      <c r="D77" s="277">
        <v>0</v>
      </c>
    </row>
    <row r="78" s="136" customFormat="1" ht="15" customHeight="1" spans="1:4">
      <c r="A78" s="241">
        <v>2010706</v>
      </c>
      <c r="B78" s="148" t="s">
        <v>105</v>
      </c>
      <c r="C78" s="277">
        <v>0</v>
      </c>
      <c r="D78" s="277">
        <v>0</v>
      </c>
    </row>
    <row r="79" s="136" customFormat="1" ht="15" customHeight="1" spans="1:4">
      <c r="A79" s="241">
        <v>2010707</v>
      </c>
      <c r="B79" s="148" t="s">
        <v>106</v>
      </c>
      <c r="C79" s="277">
        <v>0</v>
      </c>
      <c r="D79" s="277">
        <v>0</v>
      </c>
    </row>
    <row r="80" s="136" customFormat="1" ht="15" customHeight="1" spans="1:4">
      <c r="A80" s="241">
        <v>2010708</v>
      </c>
      <c r="B80" s="148" t="s">
        <v>107</v>
      </c>
      <c r="C80" s="277">
        <v>0</v>
      </c>
      <c r="D80" s="277">
        <v>0</v>
      </c>
    </row>
    <row r="81" s="136" customFormat="1" ht="15" customHeight="1" spans="1:4">
      <c r="A81" s="241">
        <v>2010709</v>
      </c>
      <c r="B81" s="148" t="s">
        <v>99</v>
      </c>
      <c r="C81" s="277">
        <v>0</v>
      </c>
      <c r="D81" s="277">
        <v>0</v>
      </c>
    </row>
    <row r="82" s="136" customFormat="1" ht="15" customHeight="1" spans="1:4">
      <c r="A82" s="241">
        <v>2010750</v>
      </c>
      <c r="B82" s="148" t="s">
        <v>66</v>
      </c>
      <c r="C82" s="277">
        <v>0</v>
      </c>
      <c r="D82" s="277">
        <v>0</v>
      </c>
    </row>
    <row r="83" s="232" customFormat="1" ht="15" customHeight="1" spans="1:4">
      <c r="A83" s="241">
        <v>2010799</v>
      </c>
      <c r="B83" s="148" t="s">
        <v>108</v>
      </c>
      <c r="C83" s="277">
        <v>300</v>
      </c>
      <c r="D83" s="277">
        <v>0</v>
      </c>
    </row>
    <row r="84" s="136" customFormat="1" ht="15" customHeight="1" spans="1:4">
      <c r="A84" s="241">
        <v>20108</v>
      </c>
      <c r="B84" s="146" t="s">
        <v>109</v>
      </c>
      <c r="C84" s="277">
        <v>2687</v>
      </c>
      <c r="D84" s="277">
        <v>0</v>
      </c>
    </row>
    <row r="85" s="136" customFormat="1" ht="15" customHeight="1" spans="1:4">
      <c r="A85" s="241">
        <v>2010801</v>
      </c>
      <c r="B85" s="148" t="s">
        <v>57</v>
      </c>
      <c r="C85" s="277">
        <v>2148</v>
      </c>
      <c r="D85" s="277">
        <v>0</v>
      </c>
    </row>
    <row r="86" s="136" customFormat="1" ht="15" customHeight="1" spans="1:4">
      <c r="A86" s="241">
        <v>2010802</v>
      </c>
      <c r="B86" s="148" t="s">
        <v>58</v>
      </c>
      <c r="C86" s="277">
        <v>206</v>
      </c>
      <c r="D86" s="277">
        <v>0</v>
      </c>
    </row>
    <row r="87" s="136" customFormat="1" ht="15" customHeight="1" spans="1:4">
      <c r="A87" s="241">
        <v>2010803</v>
      </c>
      <c r="B87" s="148" t="s">
        <v>59</v>
      </c>
      <c r="C87" s="277">
        <v>0</v>
      </c>
      <c r="D87" s="277">
        <v>0</v>
      </c>
    </row>
    <row r="88" s="136" customFormat="1" ht="15" customHeight="1" spans="1:4">
      <c r="A88" s="241">
        <v>2010804</v>
      </c>
      <c r="B88" s="148" t="s">
        <v>110</v>
      </c>
      <c r="C88" s="277">
        <v>250</v>
      </c>
      <c r="D88" s="277">
        <v>0</v>
      </c>
    </row>
    <row r="89" s="136" customFormat="1" ht="15" customHeight="1" spans="1:4">
      <c r="A89" s="241">
        <v>2010805</v>
      </c>
      <c r="B89" s="148" t="s">
        <v>111</v>
      </c>
      <c r="C89" s="277">
        <v>0</v>
      </c>
      <c r="D89" s="277">
        <v>0</v>
      </c>
    </row>
    <row r="90" s="136" customFormat="1" ht="15" customHeight="1" spans="1:4">
      <c r="A90" s="241">
        <v>2010806</v>
      </c>
      <c r="B90" s="148" t="s">
        <v>99</v>
      </c>
      <c r="C90" s="277">
        <v>0</v>
      </c>
      <c r="D90" s="277">
        <v>0</v>
      </c>
    </row>
    <row r="91" s="136" customFormat="1" ht="15" customHeight="1" spans="1:4">
      <c r="A91" s="241">
        <v>2010850</v>
      </c>
      <c r="B91" s="148" t="s">
        <v>66</v>
      </c>
      <c r="C91" s="277">
        <v>83</v>
      </c>
      <c r="D91" s="277">
        <v>0</v>
      </c>
    </row>
    <row r="92" s="232" customFormat="1" ht="15" customHeight="1" spans="1:4">
      <c r="A92" s="241">
        <v>2010899</v>
      </c>
      <c r="B92" s="148" t="s">
        <v>112</v>
      </c>
      <c r="C92" s="277">
        <v>0</v>
      </c>
      <c r="D92" s="277">
        <v>0</v>
      </c>
    </row>
    <row r="93" s="136" customFormat="1" ht="15" customHeight="1" spans="1:4">
      <c r="A93" s="241">
        <v>20109</v>
      </c>
      <c r="B93" s="146" t="s">
        <v>113</v>
      </c>
      <c r="C93" s="277">
        <v>41</v>
      </c>
      <c r="D93" s="277">
        <v>0</v>
      </c>
    </row>
    <row r="94" s="136" customFormat="1" ht="15" customHeight="1" spans="1:4">
      <c r="A94" s="241">
        <v>2010901</v>
      </c>
      <c r="B94" s="148" t="s">
        <v>57</v>
      </c>
      <c r="C94" s="277">
        <v>0</v>
      </c>
      <c r="D94" s="277">
        <v>0</v>
      </c>
    </row>
    <row r="95" s="136" customFormat="1" ht="15" customHeight="1" spans="1:4">
      <c r="A95" s="241">
        <v>2010902</v>
      </c>
      <c r="B95" s="148" t="s">
        <v>58</v>
      </c>
      <c r="C95" s="277">
        <v>41</v>
      </c>
      <c r="D95" s="277">
        <v>0</v>
      </c>
    </row>
    <row r="96" s="136" customFormat="1" ht="15" customHeight="1" spans="1:4">
      <c r="A96" s="241">
        <v>2010903</v>
      </c>
      <c r="B96" s="148" t="s">
        <v>59</v>
      </c>
      <c r="C96" s="277">
        <v>0</v>
      </c>
      <c r="D96" s="277">
        <v>0</v>
      </c>
    </row>
    <row r="97" s="136" customFormat="1" ht="15" customHeight="1" spans="1:4">
      <c r="A97" s="241">
        <v>2010905</v>
      </c>
      <c r="B97" s="148" t="s">
        <v>114</v>
      </c>
      <c r="C97" s="277">
        <v>0</v>
      </c>
      <c r="D97" s="277">
        <v>0</v>
      </c>
    </row>
    <row r="98" s="136" customFormat="1" ht="15" customHeight="1" spans="1:4">
      <c r="A98" s="241">
        <v>2010907</v>
      </c>
      <c r="B98" s="148" t="s">
        <v>115</v>
      </c>
      <c r="C98" s="277">
        <v>0</v>
      </c>
      <c r="D98" s="277">
        <v>0</v>
      </c>
    </row>
    <row r="99" s="136" customFormat="1" ht="15" customHeight="1" spans="1:4">
      <c r="A99" s="241">
        <v>2010908</v>
      </c>
      <c r="B99" s="148" t="s">
        <v>99</v>
      </c>
      <c r="C99" s="277">
        <v>0</v>
      </c>
      <c r="D99" s="277">
        <v>0</v>
      </c>
    </row>
    <row r="100" s="136" customFormat="1" ht="15" customHeight="1" spans="1:4">
      <c r="A100" s="241">
        <v>2010909</v>
      </c>
      <c r="B100" s="148" t="s">
        <v>116</v>
      </c>
      <c r="C100" s="277">
        <v>0</v>
      </c>
      <c r="D100" s="277">
        <v>0</v>
      </c>
    </row>
    <row r="101" s="136" customFormat="1" ht="15" customHeight="1" spans="1:4">
      <c r="A101" s="241">
        <v>2010910</v>
      </c>
      <c r="B101" s="148" t="s">
        <v>117</v>
      </c>
      <c r="C101" s="277">
        <v>0</v>
      </c>
      <c r="D101" s="277">
        <v>0</v>
      </c>
    </row>
    <row r="102" s="232" customFormat="1" ht="15" customHeight="1" spans="1:4">
      <c r="A102" s="241">
        <v>2010911</v>
      </c>
      <c r="B102" s="148" t="s">
        <v>118</v>
      </c>
      <c r="C102" s="277">
        <v>0</v>
      </c>
      <c r="D102" s="277">
        <v>0</v>
      </c>
    </row>
    <row r="103" s="136" customFormat="1" ht="15" customHeight="1" spans="1:4">
      <c r="A103" s="241">
        <v>2010912</v>
      </c>
      <c r="B103" s="148" t="s">
        <v>119</v>
      </c>
      <c r="C103" s="277">
        <v>0</v>
      </c>
      <c r="D103" s="277">
        <v>0</v>
      </c>
    </row>
    <row r="104" s="136" customFormat="1" ht="15" customHeight="1" spans="1:4">
      <c r="A104" s="241">
        <v>2010950</v>
      </c>
      <c r="B104" s="148" t="s">
        <v>66</v>
      </c>
      <c r="C104" s="277">
        <v>0</v>
      </c>
      <c r="D104" s="277">
        <v>0</v>
      </c>
    </row>
    <row r="105" s="136" customFormat="1" ht="15" customHeight="1" spans="1:4">
      <c r="A105" s="241">
        <v>2010999</v>
      </c>
      <c r="B105" s="148" t="s">
        <v>120</v>
      </c>
      <c r="C105" s="277">
        <v>0</v>
      </c>
      <c r="D105" s="277">
        <v>0</v>
      </c>
    </row>
    <row r="106" s="136" customFormat="1" ht="15" customHeight="1" spans="1:4">
      <c r="A106" s="241">
        <v>20110</v>
      </c>
      <c r="B106" s="146" t="s">
        <v>121</v>
      </c>
      <c r="C106" s="277">
        <v>8266</v>
      </c>
      <c r="D106" s="277">
        <v>0</v>
      </c>
    </row>
    <row r="107" s="136" customFormat="1" ht="15" customHeight="1" spans="1:4">
      <c r="A107" s="241">
        <v>2011001</v>
      </c>
      <c r="B107" s="148" t="s">
        <v>57</v>
      </c>
      <c r="C107" s="277">
        <v>2327</v>
      </c>
      <c r="D107" s="277">
        <v>0</v>
      </c>
    </row>
    <row r="108" s="136" customFormat="1" ht="15" customHeight="1" spans="1:4">
      <c r="A108" s="241">
        <v>2011002</v>
      </c>
      <c r="B108" s="148" t="s">
        <v>58</v>
      </c>
      <c r="C108" s="277">
        <v>386</v>
      </c>
      <c r="D108" s="277">
        <v>0</v>
      </c>
    </row>
    <row r="109" s="136" customFormat="1" ht="15" customHeight="1" spans="1:4">
      <c r="A109" s="241">
        <v>2011003</v>
      </c>
      <c r="B109" s="148" t="s">
        <v>59</v>
      </c>
      <c r="C109" s="277">
        <v>228</v>
      </c>
      <c r="D109" s="277">
        <v>0</v>
      </c>
    </row>
    <row r="110" s="136" customFormat="1" ht="15" customHeight="1" spans="1:4">
      <c r="A110" s="241">
        <v>2011004</v>
      </c>
      <c r="B110" s="148" t="s">
        <v>122</v>
      </c>
      <c r="C110" s="277">
        <v>0</v>
      </c>
      <c r="D110" s="277">
        <v>0</v>
      </c>
    </row>
    <row r="111" s="136" customFormat="1" ht="15" customHeight="1" spans="1:4">
      <c r="A111" s="241">
        <v>2011005</v>
      </c>
      <c r="B111" s="148" t="s">
        <v>123</v>
      </c>
      <c r="C111" s="277">
        <v>0</v>
      </c>
      <c r="D111" s="277">
        <v>0</v>
      </c>
    </row>
    <row r="112" s="136" customFormat="1" ht="15" customHeight="1" spans="1:4">
      <c r="A112" s="241">
        <v>2011007</v>
      </c>
      <c r="B112" s="148" t="s">
        <v>124</v>
      </c>
      <c r="C112" s="277">
        <v>0</v>
      </c>
      <c r="D112" s="277">
        <v>0</v>
      </c>
    </row>
    <row r="113" s="136" customFormat="1" ht="15" customHeight="1" spans="1:4">
      <c r="A113" s="241">
        <v>2011008</v>
      </c>
      <c r="B113" s="148" t="s">
        <v>125</v>
      </c>
      <c r="C113" s="277">
        <v>4000</v>
      </c>
      <c r="D113" s="277">
        <v>0</v>
      </c>
    </row>
    <row r="114" s="136" customFormat="1" ht="15" customHeight="1" spans="1:4">
      <c r="A114" s="241">
        <v>2011050</v>
      </c>
      <c r="B114" s="148" t="s">
        <v>66</v>
      </c>
      <c r="C114" s="277">
        <v>1016</v>
      </c>
      <c r="D114" s="277">
        <v>0</v>
      </c>
    </row>
    <row r="115" s="136" customFormat="1" ht="15" customHeight="1" spans="1:4">
      <c r="A115" s="241">
        <v>2011099</v>
      </c>
      <c r="B115" s="148" t="s">
        <v>126</v>
      </c>
      <c r="C115" s="277">
        <v>309</v>
      </c>
      <c r="D115" s="277">
        <v>0</v>
      </c>
    </row>
    <row r="116" s="136" customFormat="1" ht="15" customHeight="1" spans="1:4">
      <c r="A116" s="241">
        <v>20111</v>
      </c>
      <c r="B116" s="146" t="s">
        <v>127</v>
      </c>
      <c r="C116" s="277">
        <v>6518</v>
      </c>
      <c r="D116" s="277">
        <v>0</v>
      </c>
    </row>
    <row r="117" s="232" customFormat="1" ht="15" customHeight="1" spans="1:4">
      <c r="A117" s="241">
        <v>2011101</v>
      </c>
      <c r="B117" s="148" t="s">
        <v>57</v>
      </c>
      <c r="C117" s="277">
        <v>4664</v>
      </c>
      <c r="D117" s="277">
        <v>0</v>
      </c>
    </row>
    <row r="118" s="136" customFormat="1" ht="15" customHeight="1" spans="1:4">
      <c r="A118" s="241">
        <v>2011102</v>
      </c>
      <c r="B118" s="148" t="s">
        <v>58</v>
      </c>
      <c r="C118" s="277">
        <v>987</v>
      </c>
      <c r="D118" s="277">
        <v>0</v>
      </c>
    </row>
    <row r="119" s="136" customFormat="1" ht="15" customHeight="1" spans="1:4">
      <c r="A119" s="241">
        <v>2011103</v>
      </c>
      <c r="B119" s="148" t="s">
        <v>59</v>
      </c>
      <c r="C119" s="277">
        <v>0</v>
      </c>
      <c r="D119" s="277">
        <v>0</v>
      </c>
    </row>
    <row r="120" s="136" customFormat="1" ht="15" customHeight="1" spans="1:4">
      <c r="A120" s="241">
        <v>2011104</v>
      </c>
      <c r="B120" s="148" t="s">
        <v>128</v>
      </c>
      <c r="C120" s="277">
        <v>100</v>
      </c>
      <c r="D120" s="277">
        <v>0</v>
      </c>
    </row>
    <row r="121" s="136" customFormat="1" ht="15" customHeight="1" spans="1:4">
      <c r="A121" s="241">
        <v>2011105</v>
      </c>
      <c r="B121" s="148" t="s">
        <v>129</v>
      </c>
      <c r="C121" s="277">
        <v>7</v>
      </c>
      <c r="D121" s="277">
        <v>0</v>
      </c>
    </row>
    <row r="122" s="136" customFormat="1" ht="15" customHeight="1" spans="1:4">
      <c r="A122" s="241">
        <v>2011106</v>
      </c>
      <c r="B122" s="148" t="s">
        <v>130</v>
      </c>
      <c r="C122" s="277">
        <v>0</v>
      </c>
      <c r="D122" s="277">
        <v>0</v>
      </c>
    </row>
    <row r="123" s="136" customFormat="1" ht="15" customHeight="1" spans="1:4">
      <c r="A123" s="241">
        <v>2011150</v>
      </c>
      <c r="B123" s="148" t="s">
        <v>66</v>
      </c>
      <c r="C123" s="277">
        <v>570</v>
      </c>
      <c r="D123" s="277">
        <v>0</v>
      </c>
    </row>
    <row r="124" s="136" customFormat="1" ht="15" customHeight="1" spans="1:4">
      <c r="A124" s="241">
        <v>2011199</v>
      </c>
      <c r="B124" s="148" t="s">
        <v>131</v>
      </c>
      <c r="C124" s="277">
        <v>190</v>
      </c>
      <c r="D124" s="277">
        <v>0</v>
      </c>
    </row>
    <row r="125" s="136" customFormat="1" ht="15" customHeight="1" spans="1:4">
      <c r="A125" s="241">
        <v>20113</v>
      </c>
      <c r="B125" s="146" t="s">
        <v>132</v>
      </c>
      <c r="C125" s="277">
        <v>5568</v>
      </c>
      <c r="D125" s="277">
        <v>0</v>
      </c>
    </row>
    <row r="126" s="232" customFormat="1" ht="15" customHeight="1" spans="1:4">
      <c r="A126" s="241">
        <v>2011301</v>
      </c>
      <c r="B126" s="148" t="s">
        <v>57</v>
      </c>
      <c r="C126" s="277">
        <v>3803</v>
      </c>
      <c r="D126" s="277">
        <v>0</v>
      </c>
    </row>
    <row r="127" s="136" customFormat="1" ht="15" customHeight="1" spans="1:4">
      <c r="A127" s="241">
        <v>2011302</v>
      </c>
      <c r="B127" s="148" t="s">
        <v>58</v>
      </c>
      <c r="C127" s="277">
        <v>58</v>
      </c>
      <c r="D127" s="277">
        <v>0</v>
      </c>
    </row>
    <row r="128" s="136" customFormat="1" ht="15" customHeight="1" spans="1:4">
      <c r="A128" s="241">
        <v>2011303</v>
      </c>
      <c r="B128" s="148" t="s">
        <v>59</v>
      </c>
      <c r="C128" s="277">
        <v>0</v>
      </c>
      <c r="D128" s="277">
        <v>0</v>
      </c>
    </row>
    <row r="129" s="136" customFormat="1" ht="15" customHeight="1" spans="1:4">
      <c r="A129" s="241">
        <v>2011304</v>
      </c>
      <c r="B129" s="148" t="s">
        <v>133</v>
      </c>
      <c r="C129" s="277">
        <v>0</v>
      </c>
      <c r="D129" s="277">
        <v>0</v>
      </c>
    </row>
    <row r="130" s="136" customFormat="1" ht="15" customHeight="1" spans="1:4">
      <c r="A130" s="241">
        <v>2011305</v>
      </c>
      <c r="B130" s="148" t="s">
        <v>134</v>
      </c>
      <c r="C130" s="277">
        <v>0</v>
      </c>
      <c r="D130" s="277">
        <v>0</v>
      </c>
    </row>
    <row r="131" s="136" customFormat="1" ht="15" customHeight="1" spans="1:4">
      <c r="A131" s="241">
        <v>2011306</v>
      </c>
      <c r="B131" s="148" t="s">
        <v>135</v>
      </c>
      <c r="C131" s="277">
        <v>0</v>
      </c>
      <c r="D131" s="277">
        <v>0</v>
      </c>
    </row>
    <row r="132" s="136" customFormat="1" ht="15" customHeight="1" spans="1:4">
      <c r="A132" s="241">
        <v>2011307</v>
      </c>
      <c r="B132" s="148" t="s">
        <v>136</v>
      </c>
      <c r="C132" s="277">
        <v>0</v>
      </c>
      <c r="D132" s="277">
        <v>0</v>
      </c>
    </row>
    <row r="133" s="136" customFormat="1" ht="15" customHeight="1" spans="1:4">
      <c r="A133" s="241">
        <v>2011308</v>
      </c>
      <c r="B133" s="148" t="s">
        <v>137</v>
      </c>
      <c r="C133" s="277">
        <v>130</v>
      </c>
      <c r="D133" s="277">
        <v>0</v>
      </c>
    </row>
    <row r="134" s="136" customFormat="1" ht="15" customHeight="1" spans="1:4">
      <c r="A134" s="241">
        <v>2011350</v>
      </c>
      <c r="B134" s="148" t="s">
        <v>66</v>
      </c>
      <c r="C134" s="277">
        <v>1499</v>
      </c>
      <c r="D134" s="277">
        <v>0</v>
      </c>
    </row>
    <row r="135" s="136" customFormat="1" ht="15" customHeight="1" spans="1:4">
      <c r="A135" s="241">
        <v>2011399</v>
      </c>
      <c r="B135" s="148" t="s">
        <v>138</v>
      </c>
      <c r="C135" s="277">
        <v>78</v>
      </c>
      <c r="D135" s="277">
        <v>0</v>
      </c>
    </row>
    <row r="136" s="136" customFormat="1" ht="15" customHeight="1" spans="1:4">
      <c r="A136" s="241">
        <v>20114</v>
      </c>
      <c r="B136" s="146" t="s">
        <v>139</v>
      </c>
      <c r="C136" s="277">
        <v>0</v>
      </c>
      <c r="D136" s="277">
        <v>0</v>
      </c>
    </row>
    <row r="137" s="232" customFormat="1" ht="15" customHeight="1" spans="1:4">
      <c r="A137" s="241">
        <v>2011401</v>
      </c>
      <c r="B137" s="148" t="s">
        <v>57</v>
      </c>
      <c r="C137" s="277">
        <v>0</v>
      </c>
      <c r="D137" s="277">
        <v>0</v>
      </c>
    </row>
    <row r="138" s="136" customFormat="1" ht="15" customHeight="1" spans="1:4">
      <c r="A138" s="241">
        <v>2011402</v>
      </c>
      <c r="B138" s="148" t="s">
        <v>58</v>
      </c>
      <c r="C138" s="277">
        <v>0</v>
      </c>
      <c r="D138" s="277">
        <v>0</v>
      </c>
    </row>
    <row r="139" s="136" customFormat="1" ht="15" customHeight="1" spans="1:4">
      <c r="A139" s="241">
        <v>2011403</v>
      </c>
      <c r="B139" s="148" t="s">
        <v>59</v>
      </c>
      <c r="C139" s="277">
        <v>0</v>
      </c>
      <c r="D139" s="277">
        <v>0</v>
      </c>
    </row>
    <row r="140" s="136" customFormat="1" ht="15" customHeight="1" spans="1:4">
      <c r="A140" s="241">
        <v>2011404</v>
      </c>
      <c r="B140" s="148" t="s">
        <v>140</v>
      </c>
      <c r="C140" s="277">
        <v>0</v>
      </c>
      <c r="D140" s="277">
        <v>0</v>
      </c>
    </row>
    <row r="141" s="136" customFormat="1" ht="15" customHeight="1" spans="1:4">
      <c r="A141" s="241">
        <v>2011405</v>
      </c>
      <c r="B141" s="148" t="s">
        <v>141</v>
      </c>
      <c r="C141" s="277">
        <v>0</v>
      </c>
      <c r="D141" s="277">
        <v>0</v>
      </c>
    </row>
    <row r="142" s="136" customFormat="1" ht="15" customHeight="1" spans="1:4">
      <c r="A142" s="241">
        <v>2011406</v>
      </c>
      <c r="B142" s="148" t="s">
        <v>142</v>
      </c>
      <c r="C142" s="277">
        <v>0</v>
      </c>
      <c r="D142" s="277">
        <v>0</v>
      </c>
    </row>
    <row r="143" s="136" customFormat="1" ht="15" customHeight="1" spans="1:4">
      <c r="A143" s="241">
        <v>2011408</v>
      </c>
      <c r="B143" s="148" t="s">
        <v>143</v>
      </c>
      <c r="C143" s="277">
        <v>0</v>
      </c>
      <c r="D143" s="277">
        <v>0</v>
      </c>
    </row>
    <row r="144" s="136" customFormat="1" ht="15" customHeight="1" spans="1:4">
      <c r="A144" s="241">
        <v>2011409</v>
      </c>
      <c r="B144" s="148" t="s">
        <v>144</v>
      </c>
      <c r="C144" s="277">
        <v>0</v>
      </c>
      <c r="D144" s="277">
        <v>0</v>
      </c>
    </row>
    <row r="145" s="136" customFormat="1" ht="15" customHeight="1" spans="1:4">
      <c r="A145" s="241">
        <v>2011410</v>
      </c>
      <c r="B145" s="148" t="s">
        <v>145</v>
      </c>
      <c r="C145" s="277">
        <v>0</v>
      </c>
      <c r="D145" s="277">
        <v>0</v>
      </c>
    </row>
    <row r="146" s="136" customFormat="1" ht="15" customHeight="1" spans="1:4">
      <c r="A146" s="241">
        <v>2011411</v>
      </c>
      <c r="B146" s="148" t="s">
        <v>146</v>
      </c>
      <c r="C146" s="277">
        <v>0</v>
      </c>
      <c r="D146" s="277">
        <v>0</v>
      </c>
    </row>
    <row r="147" s="136" customFormat="1" ht="15" customHeight="1" spans="1:4">
      <c r="A147" s="241">
        <v>2011450</v>
      </c>
      <c r="B147" s="148" t="s">
        <v>66</v>
      </c>
      <c r="C147" s="277">
        <v>0</v>
      </c>
      <c r="D147" s="277">
        <v>0</v>
      </c>
    </row>
    <row r="148" s="136" customFormat="1" ht="15" customHeight="1" spans="1:4">
      <c r="A148" s="241">
        <v>2011499</v>
      </c>
      <c r="B148" s="148" t="s">
        <v>147</v>
      </c>
      <c r="C148" s="277">
        <v>0</v>
      </c>
      <c r="D148" s="277">
        <v>0</v>
      </c>
    </row>
    <row r="149" s="232" customFormat="1" ht="15" customHeight="1" spans="1:4">
      <c r="A149" s="241">
        <v>20123</v>
      </c>
      <c r="B149" s="146" t="s">
        <v>148</v>
      </c>
      <c r="C149" s="277">
        <v>1603</v>
      </c>
      <c r="D149" s="277">
        <v>0</v>
      </c>
    </row>
    <row r="150" s="136" customFormat="1" ht="15" customHeight="1" spans="1:4">
      <c r="A150" s="241">
        <v>2012301</v>
      </c>
      <c r="B150" s="148" t="s">
        <v>57</v>
      </c>
      <c r="C150" s="277">
        <v>948</v>
      </c>
      <c r="D150" s="277">
        <v>0</v>
      </c>
    </row>
    <row r="151" s="136" customFormat="1" ht="15" customHeight="1" spans="1:4">
      <c r="A151" s="241">
        <v>2012302</v>
      </c>
      <c r="B151" s="148" t="s">
        <v>58</v>
      </c>
      <c r="C151" s="277">
        <v>24</v>
      </c>
      <c r="D151" s="277">
        <v>0</v>
      </c>
    </row>
    <row r="152" s="136" customFormat="1" ht="15" customHeight="1" spans="1:4">
      <c r="A152" s="241">
        <v>2012303</v>
      </c>
      <c r="B152" s="148" t="s">
        <v>59</v>
      </c>
      <c r="C152" s="277">
        <v>0</v>
      </c>
      <c r="D152" s="277">
        <v>0</v>
      </c>
    </row>
    <row r="153" s="136" customFormat="1" ht="15" customHeight="1" spans="1:4">
      <c r="A153" s="241">
        <v>2012304</v>
      </c>
      <c r="B153" s="148" t="s">
        <v>149</v>
      </c>
      <c r="C153" s="277">
        <v>313</v>
      </c>
      <c r="D153" s="277">
        <v>0</v>
      </c>
    </row>
    <row r="154" s="136" customFormat="1" ht="15" customHeight="1" spans="1:4">
      <c r="A154" s="241">
        <v>2012350</v>
      </c>
      <c r="B154" s="148" t="s">
        <v>66</v>
      </c>
      <c r="C154" s="277">
        <v>219</v>
      </c>
      <c r="D154" s="277">
        <v>0</v>
      </c>
    </row>
    <row r="155" s="136" customFormat="1" ht="15" customHeight="1" spans="1:4">
      <c r="A155" s="241">
        <v>2012399</v>
      </c>
      <c r="B155" s="148" t="s">
        <v>150</v>
      </c>
      <c r="C155" s="277">
        <v>99</v>
      </c>
      <c r="D155" s="277">
        <v>0</v>
      </c>
    </row>
    <row r="156" s="136" customFormat="1" ht="15" customHeight="1" spans="1:4">
      <c r="A156" s="241">
        <v>20125</v>
      </c>
      <c r="B156" s="146" t="s">
        <v>151</v>
      </c>
      <c r="C156" s="277">
        <v>0</v>
      </c>
      <c r="D156" s="277">
        <v>0</v>
      </c>
    </row>
    <row r="157" s="136" customFormat="1" ht="15" customHeight="1" spans="1:4">
      <c r="A157" s="241">
        <v>2012501</v>
      </c>
      <c r="B157" s="148" t="s">
        <v>57</v>
      </c>
      <c r="C157" s="277">
        <v>0</v>
      </c>
      <c r="D157" s="277">
        <v>0</v>
      </c>
    </row>
    <row r="158" s="136" customFormat="1" ht="15" customHeight="1" spans="1:4">
      <c r="A158" s="241">
        <v>2012502</v>
      </c>
      <c r="B158" s="148" t="s">
        <v>58</v>
      </c>
      <c r="C158" s="277">
        <v>0</v>
      </c>
      <c r="D158" s="277">
        <v>0</v>
      </c>
    </row>
    <row r="159" s="232" customFormat="1" ht="15" customHeight="1" spans="1:4">
      <c r="A159" s="241">
        <v>2012503</v>
      </c>
      <c r="B159" s="148" t="s">
        <v>59</v>
      </c>
      <c r="C159" s="277">
        <v>0</v>
      </c>
      <c r="D159" s="277">
        <v>0</v>
      </c>
    </row>
    <row r="160" s="136" customFormat="1" ht="15" customHeight="1" spans="1:4">
      <c r="A160" s="241">
        <v>2012504</v>
      </c>
      <c r="B160" s="148" t="s">
        <v>152</v>
      </c>
      <c r="C160" s="277">
        <v>0</v>
      </c>
      <c r="D160" s="277">
        <v>0</v>
      </c>
    </row>
    <row r="161" s="136" customFormat="1" ht="15" customHeight="1" spans="1:4">
      <c r="A161" s="241">
        <v>2012505</v>
      </c>
      <c r="B161" s="148" t="s">
        <v>153</v>
      </c>
      <c r="C161" s="277">
        <v>0</v>
      </c>
      <c r="D161" s="277">
        <v>0</v>
      </c>
    </row>
    <row r="162" s="136" customFormat="1" ht="15" customHeight="1" spans="1:4">
      <c r="A162" s="241">
        <v>2012550</v>
      </c>
      <c r="B162" s="148" t="s">
        <v>66</v>
      </c>
      <c r="C162" s="277">
        <v>0</v>
      </c>
      <c r="D162" s="277">
        <v>0</v>
      </c>
    </row>
    <row r="163" s="136" customFormat="1" ht="15" customHeight="1" spans="1:4">
      <c r="A163" s="241">
        <v>2012599</v>
      </c>
      <c r="B163" s="148" t="s">
        <v>154</v>
      </c>
      <c r="C163" s="277">
        <v>0</v>
      </c>
      <c r="D163" s="277">
        <v>0</v>
      </c>
    </row>
    <row r="164" s="136" customFormat="1" ht="15" customHeight="1" spans="1:4">
      <c r="A164" s="241">
        <v>20126</v>
      </c>
      <c r="B164" s="146" t="s">
        <v>155</v>
      </c>
      <c r="C164" s="277">
        <v>1331</v>
      </c>
      <c r="D164" s="277">
        <v>0</v>
      </c>
    </row>
    <row r="165" s="136" customFormat="1" ht="15" customHeight="1" spans="1:4">
      <c r="A165" s="241">
        <v>2012601</v>
      </c>
      <c r="B165" s="148" t="s">
        <v>57</v>
      </c>
      <c r="C165" s="277">
        <v>1056</v>
      </c>
      <c r="D165" s="277">
        <v>0</v>
      </c>
    </row>
    <row r="166" s="136" customFormat="1" ht="15" customHeight="1" spans="1:4">
      <c r="A166" s="241">
        <v>2012602</v>
      </c>
      <c r="B166" s="148" t="s">
        <v>58</v>
      </c>
      <c r="C166" s="277">
        <v>131</v>
      </c>
      <c r="D166" s="277">
        <v>0</v>
      </c>
    </row>
    <row r="167" s="136" customFormat="1" ht="15" customHeight="1" spans="1:4">
      <c r="A167" s="241">
        <v>2012603</v>
      </c>
      <c r="B167" s="148" t="s">
        <v>59</v>
      </c>
      <c r="C167" s="277">
        <v>0</v>
      </c>
      <c r="D167" s="277">
        <v>0</v>
      </c>
    </row>
    <row r="168" s="136" customFormat="1" ht="15" customHeight="1" spans="1:4">
      <c r="A168" s="241">
        <v>2012604</v>
      </c>
      <c r="B168" s="148" t="s">
        <v>156</v>
      </c>
      <c r="C168" s="277">
        <v>114</v>
      </c>
      <c r="D168" s="277">
        <v>0</v>
      </c>
    </row>
    <row r="169" s="136" customFormat="1" ht="15" customHeight="1" spans="1:4">
      <c r="A169" s="241">
        <v>2012699</v>
      </c>
      <c r="B169" s="148" t="s">
        <v>157</v>
      </c>
      <c r="C169" s="277">
        <v>30</v>
      </c>
      <c r="D169" s="277">
        <v>0</v>
      </c>
    </row>
    <row r="170" s="136" customFormat="1" ht="15" customHeight="1" spans="1:4">
      <c r="A170" s="241">
        <v>20128</v>
      </c>
      <c r="B170" s="146" t="s">
        <v>158</v>
      </c>
      <c r="C170" s="277">
        <v>357</v>
      </c>
      <c r="D170" s="277">
        <v>0</v>
      </c>
    </row>
    <row r="171" s="136" customFormat="1" ht="15" customHeight="1" spans="1:4">
      <c r="A171" s="241">
        <v>2012801</v>
      </c>
      <c r="B171" s="148" t="s">
        <v>57</v>
      </c>
      <c r="C171" s="277">
        <v>231</v>
      </c>
      <c r="D171" s="277">
        <v>0</v>
      </c>
    </row>
    <row r="172" s="232" customFormat="1" ht="15" customHeight="1" spans="1:4">
      <c r="A172" s="241">
        <v>2012802</v>
      </c>
      <c r="B172" s="148" t="s">
        <v>58</v>
      </c>
      <c r="C172" s="277">
        <v>120</v>
      </c>
      <c r="D172" s="277">
        <v>0</v>
      </c>
    </row>
    <row r="173" s="136" customFormat="1" ht="15" customHeight="1" spans="1:4">
      <c r="A173" s="241">
        <v>2012803</v>
      </c>
      <c r="B173" s="148" t="s">
        <v>59</v>
      </c>
      <c r="C173" s="277">
        <v>0</v>
      </c>
      <c r="D173" s="277">
        <v>0</v>
      </c>
    </row>
    <row r="174" s="136" customFormat="1" ht="15" customHeight="1" spans="1:4">
      <c r="A174" s="241">
        <v>2012804</v>
      </c>
      <c r="B174" s="148" t="s">
        <v>71</v>
      </c>
      <c r="C174" s="277">
        <v>0</v>
      </c>
      <c r="D174" s="277">
        <v>0</v>
      </c>
    </row>
    <row r="175" s="136" customFormat="1" ht="15" customHeight="1" spans="1:4">
      <c r="A175" s="241">
        <v>2012850</v>
      </c>
      <c r="B175" s="148" t="s">
        <v>66</v>
      </c>
      <c r="C175" s="277">
        <v>0</v>
      </c>
      <c r="D175" s="277">
        <v>0</v>
      </c>
    </row>
    <row r="176" s="136" customFormat="1" ht="15" customHeight="1" spans="1:4">
      <c r="A176" s="241">
        <v>2012899</v>
      </c>
      <c r="B176" s="148" t="s">
        <v>159</v>
      </c>
      <c r="C176" s="277">
        <v>6</v>
      </c>
      <c r="D176" s="277">
        <v>0</v>
      </c>
    </row>
    <row r="177" s="136" customFormat="1" ht="15" customHeight="1" spans="1:4">
      <c r="A177" s="241">
        <v>20129</v>
      </c>
      <c r="B177" s="146" t="s">
        <v>160</v>
      </c>
      <c r="C177" s="277">
        <v>3890</v>
      </c>
      <c r="D177" s="277">
        <v>35</v>
      </c>
    </row>
    <row r="178" s="136" customFormat="1" ht="15" customHeight="1" spans="1:4">
      <c r="A178" s="241">
        <v>2012901</v>
      </c>
      <c r="B178" s="148" t="s">
        <v>57</v>
      </c>
      <c r="C178" s="277">
        <v>2268</v>
      </c>
      <c r="D178" s="277">
        <v>0</v>
      </c>
    </row>
    <row r="179" s="232" customFormat="1" ht="15" customHeight="1" spans="1:4">
      <c r="A179" s="241">
        <v>2012902</v>
      </c>
      <c r="B179" s="148" t="s">
        <v>58</v>
      </c>
      <c r="C179" s="277">
        <v>609</v>
      </c>
      <c r="D179" s="277">
        <v>0</v>
      </c>
    </row>
    <row r="180" s="136" customFormat="1" ht="15" customHeight="1" spans="1:4">
      <c r="A180" s="241">
        <v>2012903</v>
      </c>
      <c r="B180" s="148" t="s">
        <v>59</v>
      </c>
      <c r="C180" s="277">
        <v>0</v>
      </c>
      <c r="D180" s="277">
        <v>0</v>
      </c>
    </row>
    <row r="181" s="136" customFormat="1" ht="15" customHeight="1" spans="1:4">
      <c r="A181" s="241">
        <v>2012906</v>
      </c>
      <c r="B181" s="148" t="s">
        <v>161</v>
      </c>
      <c r="C181" s="277">
        <v>138</v>
      </c>
      <c r="D181" s="277">
        <v>0</v>
      </c>
    </row>
    <row r="182" s="136" customFormat="1" ht="15" customHeight="1" spans="1:4">
      <c r="A182" s="241">
        <v>2012950</v>
      </c>
      <c r="B182" s="148" t="s">
        <v>66</v>
      </c>
      <c r="C182" s="277">
        <v>533</v>
      </c>
      <c r="D182" s="277">
        <v>0</v>
      </c>
    </row>
    <row r="183" s="136" customFormat="1" ht="15" customHeight="1" spans="1:4">
      <c r="A183" s="241">
        <v>2012999</v>
      </c>
      <c r="B183" s="148" t="s">
        <v>162</v>
      </c>
      <c r="C183" s="277">
        <v>342</v>
      </c>
      <c r="D183" s="277">
        <v>35</v>
      </c>
    </row>
    <row r="184" s="136" customFormat="1" ht="15" customHeight="1" spans="1:4">
      <c r="A184" s="241">
        <v>20131</v>
      </c>
      <c r="B184" s="146" t="s">
        <v>163</v>
      </c>
      <c r="C184" s="277">
        <v>11578</v>
      </c>
      <c r="D184" s="277">
        <v>0</v>
      </c>
    </row>
    <row r="185" s="136" customFormat="1" ht="15" customHeight="1" spans="1:4">
      <c r="A185" s="241">
        <v>2013101</v>
      </c>
      <c r="B185" s="148" t="s">
        <v>57</v>
      </c>
      <c r="C185" s="277">
        <v>8670</v>
      </c>
      <c r="D185" s="277">
        <v>0</v>
      </c>
    </row>
    <row r="186" s="232" customFormat="1" ht="15" customHeight="1" spans="1:4">
      <c r="A186" s="241">
        <v>2013102</v>
      </c>
      <c r="B186" s="148" t="s">
        <v>58</v>
      </c>
      <c r="C186" s="277">
        <v>1475</v>
      </c>
      <c r="D186" s="277">
        <v>0</v>
      </c>
    </row>
    <row r="187" s="136" customFormat="1" ht="15" customHeight="1" spans="1:4">
      <c r="A187" s="241">
        <v>2013103</v>
      </c>
      <c r="B187" s="148" t="s">
        <v>59</v>
      </c>
      <c r="C187" s="277">
        <v>0</v>
      </c>
      <c r="D187" s="277">
        <v>0</v>
      </c>
    </row>
    <row r="188" s="136" customFormat="1" ht="15" customHeight="1" spans="1:4">
      <c r="A188" s="241">
        <v>2013105</v>
      </c>
      <c r="B188" s="148" t="s">
        <v>164</v>
      </c>
      <c r="C188" s="277">
        <v>36</v>
      </c>
      <c r="D188" s="277">
        <v>0</v>
      </c>
    </row>
    <row r="189" s="136" customFormat="1" ht="15" customHeight="1" spans="1:4">
      <c r="A189" s="241">
        <v>2013150</v>
      </c>
      <c r="B189" s="148" t="s">
        <v>66</v>
      </c>
      <c r="C189" s="277">
        <v>1012</v>
      </c>
      <c r="D189" s="277">
        <v>0</v>
      </c>
    </row>
    <row r="190" s="136" customFormat="1" ht="15" customHeight="1" spans="1:4">
      <c r="A190" s="241">
        <v>2013199</v>
      </c>
      <c r="B190" s="148" t="s">
        <v>165</v>
      </c>
      <c r="C190" s="277">
        <v>385</v>
      </c>
      <c r="D190" s="277">
        <v>0</v>
      </c>
    </row>
    <row r="191" s="136" customFormat="1" ht="15" customHeight="1" spans="1:4">
      <c r="A191" s="241">
        <v>20132</v>
      </c>
      <c r="B191" s="146" t="s">
        <v>166</v>
      </c>
      <c r="C191" s="277">
        <v>5711</v>
      </c>
      <c r="D191" s="277">
        <v>0</v>
      </c>
    </row>
    <row r="192" s="136" customFormat="1" ht="15" customHeight="1" spans="1:4">
      <c r="A192" s="241">
        <v>2013201</v>
      </c>
      <c r="B192" s="148" t="s">
        <v>57</v>
      </c>
      <c r="C192" s="277">
        <v>2881</v>
      </c>
      <c r="D192" s="277">
        <v>0</v>
      </c>
    </row>
    <row r="193" s="136" customFormat="1" ht="15" customHeight="1" spans="1:4">
      <c r="A193" s="241">
        <v>2013202</v>
      </c>
      <c r="B193" s="148" t="s">
        <v>58</v>
      </c>
      <c r="C193" s="277">
        <v>1744</v>
      </c>
      <c r="D193" s="277">
        <v>0</v>
      </c>
    </row>
    <row r="194" s="136" customFormat="1" ht="15" customHeight="1" spans="1:4">
      <c r="A194" s="241">
        <v>2013203</v>
      </c>
      <c r="B194" s="148" t="s">
        <v>59</v>
      </c>
      <c r="C194" s="277">
        <v>0</v>
      </c>
      <c r="D194" s="277">
        <v>0</v>
      </c>
    </row>
    <row r="195" s="232" customFormat="1" ht="15" customHeight="1" spans="1:4">
      <c r="A195" s="241">
        <v>2013204</v>
      </c>
      <c r="B195" s="148" t="s">
        <v>167</v>
      </c>
      <c r="C195" s="277">
        <v>0</v>
      </c>
      <c r="D195" s="277">
        <v>0</v>
      </c>
    </row>
    <row r="196" s="136" customFormat="1" ht="15" customHeight="1" spans="1:4">
      <c r="A196" s="241">
        <v>2013250</v>
      </c>
      <c r="B196" s="148" t="s">
        <v>66</v>
      </c>
      <c r="C196" s="277">
        <v>377</v>
      </c>
      <c r="D196" s="277">
        <v>0</v>
      </c>
    </row>
    <row r="197" s="136" customFormat="1" ht="15" customHeight="1" spans="1:4">
      <c r="A197" s="241">
        <v>2013299</v>
      </c>
      <c r="B197" s="148" t="s">
        <v>168</v>
      </c>
      <c r="C197" s="277">
        <v>709</v>
      </c>
      <c r="D197" s="277">
        <v>0</v>
      </c>
    </row>
    <row r="198" s="136" customFormat="1" ht="15" customHeight="1" spans="1:4">
      <c r="A198" s="241">
        <v>20133</v>
      </c>
      <c r="B198" s="146" t="s">
        <v>169</v>
      </c>
      <c r="C198" s="277">
        <v>3838</v>
      </c>
      <c r="D198" s="277">
        <v>0</v>
      </c>
    </row>
    <row r="199" s="136" customFormat="1" ht="15" customHeight="1" spans="1:4">
      <c r="A199" s="241">
        <v>2013301</v>
      </c>
      <c r="B199" s="148" t="s">
        <v>57</v>
      </c>
      <c r="C199" s="277">
        <v>1691</v>
      </c>
      <c r="D199" s="277">
        <v>0</v>
      </c>
    </row>
    <row r="200" s="136" customFormat="1" ht="15" customHeight="1" spans="1:4">
      <c r="A200" s="241">
        <v>2013302</v>
      </c>
      <c r="B200" s="148" t="s">
        <v>58</v>
      </c>
      <c r="C200" s="277">
        <v>1253</v>
      </c>
      <c r="D200" s="277">
        <v>0</v>
      </c>
    </row>
    <row r="201" s="232" customFormat="1" ht="15" customHeight="1" spans="1:4">
      <c r="A201" s="241">
        <v>2013303</v>
      </c>
      <c r="B201" s="148" t="s">
        <v>59</v>
      </c>
      <c r="C201" s="277">
        <v>0</v>
      </c>
      <c r="D201" s="277">
        <v>0</v>
      </c>
    </row>
    <row r="202" s="136" customFormat="1" ht="15" customHeight="1" spans="1:4">
      <c r="A202" s="241"/>
      <c r="B202" s="148" t="s">
        <v>170</v>
      </c>
      <c r="C202" s="277">
        <v>0</v>
      </c>
      <c r="D202" s="277">
        <v>0</v>
      </c>
    </row>
    <row r="203" s="136" customFormat="1" ht="15" customHeight="1" spans="1:4">
      <c r="A203" s="241">
        <v>2013350</v>
      </c>
      <c r="B203" s="148" t="s">
        <v>66</v>
      </c>
      <c r="C203" s="277">
        <v>626</v>
      </c>
      <c r="D203" s="277">
        <v>0</v>
      </c>
    </row>
    <row r="204" s="136" customFormat="1" ht="15" customHeight="1" spans="1:4">
      <c r="A204" s="241">
        <v>2013399</v>
      </c>
      <c r="B204" s="148" t="s">
        <v>171</v>
      </c>
      <c r="C204" s="277">
        <v>268</v>
      </c>
      <c r="D204" s="277">
        <v>0</v>
      </c>
    </row>
    <row r="205" s="136" customFormat="1" ht="15" customHeight="1" spans="1:4">
      <c r="A205" s="241">
        <v>20134</v>
      </c>
      <c r="B205" s="146" t="s">
        <v>172</v>
      </c>
      <c r="C205" s="277">
        <v>2167</v>
      </c>
      <c r="D205" s="277">
        <v>0</v>
      </c>
    </row>
    <row r="206" s="136" customFormat="1" ht="15" customHeight="1" spans="1:4">
      <c r="A206" s="241">
        <v>2013401</v>
      </c>
      <c r="B206" s="148" t="s">
        <v>57</v>
      </c>
      <c r="C206" s="277">
        <v>1862</v>
      </c>
      <c r="D206" s="277">
        <v>0</v>
      </c>
    </row>
    <row r="207" s="136" customFormat="1" ht="15" customHeight="1" spans="1:4">
      <c r="A207" s="241">
        <v>2013402</v>
      </c>
      <c r="B207" s="148" t="s">
        <v>58</v>
      </c>
      <c r="C207" s="277">
        <v>157</v>
      </c>
      <c r="D207" s="277">
        <v>0</v>
      </c>
    </row>
    <row r="208" s="232" customFormat="1" ht="15" customHeight="1" spans="1:4">
      <c r="A208" s="241">
        <v>2013403</v>
      </c>
      <c r="B208" s="148" t="s">
        <v>59</v>
      </c>
      <c r="C208" s="277">
        <v>0</v>
      </c>
      <c r="D208" s="277">
        <v>0</v>
      </c>
    </row>
    <row r="209" s="136" customFormat="1" ht="15" customHeight="1" spans="1:4">
      <c r="A209" s="241">
        <v>2013404</v>
      </c>
      <c r="B209" s="148" t="s">
        <v>173</v>
      </c>
      <c r="C209" s="277">
        <v>7</v>
      </c>
      <c r="D209" s="277">
        <v>0</v>
      </c>
    </row>
    <row r="210" s="136" customFormat="1" ht="15" customHeight="1" spans="1:4">
      <c r="A210" s="241">
        <v>2013405</v>
      </c>
      <c r="B210" s="148" t="s">
        <v>174</v>
      </c>
      <c r="C210" s="277">
        <v>4</v>
      </c>
      <c r="D210" s="277">
        <v>0</v>
      </c>
    </row>
    <row r="211" s="136" customFormat="1" ht="15" customHeight="1" spans="1:4">
      <c r="A211" s="241">
        <v>2013450</v>
      </c>
      <c r="B211" s="148" t="s">
        <v>66</v>
      </c>
      <c r="C211" s="277">
        <v>123</v>
      </c>
      <c r="D211" s="277">
        <v>0</v>
      </c>
    </row>
    <row r="212" s="136" customFormat="1" ht="15" customHeight="1" spans="1:4">
      <c r="A212" s="241">
        <v>2013499</v>
      </c>
      <c r="B212" s="148" t="s">
        <v>175</v>
      </c>
      <c r="C212" s="277">
        <v>14</v>
      </c>
      <c r="D212" s="277">
        <v>0</v>
      </c>
    </row>
    <row r="213" s="136" customFormat="1" ht="15" customHeight="1" spans="1:4">
      <c r="A213" s="241">
        <v>20135</v>
      </c>
      <c r="B213" s="146" t="s">
        <v>176</v>
      </c>
      <c r="C213" s="277">
        <v>0</v>
      </c>
      <c r="D213" s="277">
        <v>0</v>
      </c>
    </row>
    <row r="214" s="136" customFormat="1" ht="15" customHeight="1" spans="1:4">
      <c r="A214" s="241">
        <v>2013501</v>
      </c>
      <c r="B214" s="148" t="s">
        <v>57</v>
      </c>
      <c r="C214" s="277">
        <v>0</v>
      </c>
      <c r="D214" s="277">
        <v>0</v>
      </c>
    </row>
    <row r="215" s="136" customFormat="1" ht="15" customHeight="1" spans="1:4">
      <c r="A215" s="241">
        <v>2013502</v>
      </c>
      <c r="B215" s="148" t="s">
        <v>58</v>
      </c>
      <c r="C215" s="277">
        <v>0</v>
      </c>
      <c r="D215" s="277">
        <v>0</v>
      </c>
    </row>
    <row r="216" s="232" customFormat="1" ht="15" customHeight="1" spans="1:4">
      <c r="A216" s="241">
        <v>2013503</v>
      </c>
      <c r="B216" s="148" t="s">
        <v>59</v>
      </c>
      <c r="C216" s="277">
        <v>0</v>
      </c>
      <c r="D216" s="277">
        <v>0</v>
      </c>
    </row>
    <row r="217" s="136" customFormat="1" ht="15" customHeight="1" spans="1:4">
      <c r="A217" s="241">
        <v>2013550</v>
      </c>
      <c r="B217" s="148" t="s">
        <v>66</v>
      </c>
      <c r="C217" s="277">
        <v>0</v>
      </c>
      <c r="D217" s="277">
        <v>0</v>
      </c>
    </row>
    <row r="218" s="136" customFormat="1" ht="15" customHeight="1" spans="1:4">
      <c r="A218" s="241">
        <v>2013599</v>
      </c>
      <c r="B218" s="148" t="s">
        <v>177</v>
      </c>
      <c r="C218" s="277">
        <v>0</v>
      </c>
      <c r="D218" s="277">
        <v>0</v>
      </c>
    </row>
    <row r="219" s="136" customFormat="1" ht="15" customHeight="1" spans="1:4">
      <c r="A219" s="241">
        <v>20136</v>
      </c>
      <c r="B219" s="146" t="s">
        <v>178</v>
      </c>
      <c r="C219" s="277">
        <v>965</v>
      </c>
      <c r="D219" s="277">
        <v>0</v>
      </c>
    </row>
    <row r="220" s="136" customFormat="1" ht="15" customHeight="1" spans="1:4">
      <c r="A220" s="241">
        <v>2013601</v>
      </c>
      <c r="B220" s="148" t="s">
        <v>57</v>
      </c>
      <c r="C220" s="277">
        <v>464</v>
      </c>
      <c r="D220" s="277">
        <v>0</v>
      </c>
    </row>
    <row r="221" s="136" customFormat="1" ht="15" customHeight="1" spans="1:4">
      <c r="A221" s="241">
        <v>2013602</v>
      </c>
      <c r="B221" s="148" t="s">
        <v>58</v>
      </c>
      <c r="C221" s="277">
        <v>344</v>
      </c>
      <c r="D221" s="277">
        <v>0</v>
      </c>
    </row>
    <row r="222" s="136" customFormat="1" ht="15" customHeight="1" spans="1:4">
      <c r="A222" s="241">
        <v>2013603</v>
      </c>
      <c r="B222" s="148" t="s">
        <v>59</v>
      </c>
      <c r="C222" s="277">
        <v>0</v>
      </c>
      <c r="D222" s="277">
        <v>0</v>
      </c>
    </row>
    <row r="223" s="232" customFormat="1" ht="15" customHeight="1" spans="1:4">
      <c r="A223" s="241">
        <v>2013650</v>
      </c>
      <c r="B223" s="148" t="s">
        <v>66</v>
      </c>
      <c r="C223" s="277">
        <v>111</v>
      </c>
      <c r="D223" s="277">
        <v>0</v>
      </c>
    </row>
    <row r="224" s="136" customFormat="1" ht="15" customHeight="1" spans="1:4">
      <c r="A224" s="241">
        <v>2013699</v>
      </c>
      <c r="B224" s="148" t="s">
        <v>179</v>
      </c>
      <c r="C224" s="277">
        <v>46</v>
      </c>
      <c r="D224" s="277">
        <v>0</v>
      </c>
    </row>
    <row r="225" s="136" customFormat="1" ht="15" customHeight="1" spans="1:4">
      <c r="A225" s="241">
        <v>20137</v>
      </c>
      <c r="B225" s="146" t="s">
        <v>180</v>
      </c>
      <c r="C225" s="277">
        <v>382</v>
      </c>
      <c r="D225" s="277">
        <v>0</v>
      </c>
    </row>
    <row r="226" s="136" customFormat="1" ht="15" customHeight="1" spans="1:4">
      <c r="A226" s="241">
        <v>2013701</v>
      </c>
      <c r="B226" s="148" t="s">
        <v>57</v>
      </c>
      <c r="C226" s="277">
        <v>151</v>
      </c>
      <c r="D226" s="277">
        <v>0</v>
      </c>
    </row>
    <row r="227" s="136" customFormat="1" ht="15" customHeight="1" spans="1:4">
      <c r="A227" s="241">
        <v>2013702</v>
      </c>
      <c r="B227" s="148" t="s">
        <v>58</v>
      </c>
      <c r="C227" s="277">
        <v>190</v>
      </c>
      <c r="D227" s="277">
        <v>0</v>
      </c>
    </row>
    <row r="228" s="136" customFormat="1" ht="15" customHeight="1" spans="1:4">
      <c r="A228" s="241">
        <v>2013703</v>
      </c>
      <c r="B228" s="148" t="s">
        <v>59</v>
      </c>
      <c r="C228" s="277">
        <v>0</v>
      </c>
      <c r="D228" s="277">
        <v>0</v>
      </c>
    </row>
    <row r="229" s="232" customFormat="1" ht="15" customHeight="1" spans="1:4">
      <c r="A229" s="241"/>
      <c r="B229" s="148" t="s">
        <v>181</v>
      </c>
      <c r="C229" s="277">
        <v>0</v>
      </c>
      <c r="D229" s="277">
        <v>0</v>
      </c>
    </row>
    <row r="230" s="136" customFormat="1" ht="15" customHeight="1" spans="1:4">
      <c r="A230" s="241">
        <v>2013750</v>
      </c>
      <c r="B230" s="148" t="s">
        <v>66</v>
      </c>
      <c r="C230" s="277">
        <v>41</v>
      </c>
      <c r="D230" s="277">
        <v>0</v>
      </c>
    </row>
    <row r="231" s="136" customFormat="1" ht="15" customHeight="1" spans="1:4">
      <c r="A231" s="241">
        <v>2013799</v>
      </c>
      <c r="B231" s="148" t="s">
        <v>182</v>
      </c>
      <c r="C231" s="277">
        <v>0</v>
      </c>
      <c r="D231" s="277">
        <v>0</v>
      </c>
    </row>
    <row r="232" s="136" customFormat="1" ht="15" customHeight="1" spans="1:4">
      <c r="A232" s="241">
        <v>20138</v>
      </c>
      <c r="B232" s="146" t="s">
        <v>183</v>
      </c>
      <c r="C232" s="277">
        <v>12237</v>
      </c>
      <c r="D232" s="277">
        <v>0</v>
      </c>
    </row>
    <row r="233" s="136" customFormat="1" ht="15" customHeight="1" spans="1:4">
      <c r="A233" s="241">
        <v>2013801</v>
      </c>
      <c r="B233" s="148" t="s">
        <v>57</v>
      </c>
      <c r="C233" s="277">
        <v>9181</v>
      </c>
      <c r="D233" s="277">
        <v>0</v>
      </c>
    </row>
    <row r="234" s="136" customFormat="1" ht="15" customHeight="1" spans="1:4">
      <c r="A234" s="241">
        <v>2013802</v>
      </c>
      <c r="B234" s="148" t="s">
        <v>58</v>
      </c>
      <c r="C234" s="277">
        <v>254</v>
      </c>
      <c r="D234" s="277">
        <v>0</v>
      </c>
    </row>
    <row r="235" s="232" customFormat="1" ht="15" customHeight="1" spans="1:4">
      <c r="A235" s="241">
        <v>2013803</v>
      </c>
      <c r="B235" s="148" t="s">
        <v>59</v>
      </c>
      <c r="C235" s="277">
        <v>0</v>
      </c>
      <c r="D235" s="277">
        <v>0</v>
      </c>
    </row>
    <row r="236" s="136" customFormat="1" ht="15" customHeight="1" spans="1:4">
      <c r="A236" s="241">
        <v>2013804</v>
      </c>
      <c r="B236" s="148" t="s">
        <v>184</v>
      </c>
      <c r="C236" s="277">
        <v>0</v>
      </c>
      <c r="D236" s="277">
        <v>0</v>
      </c>
    </row>
    <row r="237" s="136" customFormat="1" ht="15" customHeight="1" spans="1:4">
      <c r="A237" s="241">
        <v>2013805</v>
      </c>
      <c r="B237" s="148" t="s">
        <v>185</v>
      </c>
      <c r="C237" s="277">
        <v>29</v>
      </c>
      <c r="D237" s="277">
        <v>0</v>
      </c>
    </row>
    <row r="238" s="136" customFormat="1" ht="15" customHeight="1" spans="1:4">
      <c r="A238" s="241">
        <v>2013806</v>
      </c>
      <c r="B238" s="148" t="s">
        <v>186</v>
      </c>
      <c r="C238" s="277">
        <v>14</v>
      </c>
      <c r="D238" s="277">
        <v>0</v>
      </c>
    </row>
    <row r="239" s="136" customFormat="1" ht="15" customHeight="1" spans="1:4">
      <c r="A239" s="241">
        <v>2013807</v>
      </c>
      <c r="B239" s="148" t="s">
        <v>187</v>
      </c>
      <c r="C239" s="277">
        <v>0</v>
      </c>
      <c r="D239" s="277">
        <v>0</v>
      </c>
    </row>
    <row r="240" s="136" customFormat="1" ht="15" customHeight="1" spans="1:4">
      <c r="A240" s="241">
        <v>2013808</v>
      </c>
      <c r="B240" s="148" t="s">
        <v>99</v>
      </c>
      <c r="C240" s="277">
        <v>0</v>
      </c>
      <c r="D240" s="277">
        <v>0</v>
      </c>
    </row>
    <row r="241" s="232" customFormat="1" ht="15" customHeight="1" spans="1:4">
      <c r="A241" s="241">
        <v>2013811</v>
      </c>
      <c r="B241" s="148" t="s">
        <v>188</v>
      </c>
      <c r="C241" s="277">
        <v>0</v>
      </c>
      <c r="D241" s="277">
        <v>0</v>
      </c>
    </row>
    <row r="242" s="136" customFormat="1" ht="15" customHeight="1" spans="1:4">
      <c r="A242" s="241">
        <v>2013812</v>
      </c>
      <c r="B242" s="148" t="s">
        <v>189</v>
      </c>
      <c r="C242" s="277">
        <v>0</v>
      </c>
      <c r="D242" s="277">
        <v>0</v>
      </c>
    </row>
    <row r="243" s="136" customFormat="1" ht="15" customHeight="1" spans="1:4">
      <c r="A243" s="241">
        <v>2013813</v>
      </c>
      <c r="B243" s="148" t="s">
        <v>190</v>
      </c>
      <c r="C243" s="277">
        <v>45</v>
      </c>
      <c r="D243" s="277">
        <v>0</v>
      </c>
    </row>
    <row r="244" s="136" customFormat="1" ht="15" customHeight="1" spans="1:4">
      <c r="A244" s="241">
        <v>2013814</v>
      </c>
      <c r="B244" s="148" t="s">
        <v>191</v>
      </c>
      <c r="C244" s="277">
        <v>130</v>
      </c>
      <c r="D244" s="277">
        <v>0</v>
      </c>
    </row>
    <row r="245" s="136" customFormat="1" ht="15" customHeight="1" spans="1:4">
      <c r="A245" s="241">
        <v>2013850</v>
      </c>
      <c r="B245" s="148" t="s">
        <v>66</v>
      </c>
      <c r="C245" s="277">
        <v>2438</v>
      </c>
      <c r="D245" s="277">
        <v>0</v>
      </c>
    </row>
    <row r="246" s="136" customFormat="1" ht="15" customHeight="1" spans="1:4">
      <c r="A246" s="241">
        <v>2013899</v>
      </c>
      <c r="B246" s="148" t="s">
        <v>192</v>
      </c>
      <c r="C246" s="277">
        <v>146</v>
      </c>
      <c r="D246" s="277">
        <v>0</v>
      </c>
    </row>
    <row r="247" s="232" customFormat="1" ht="15" customHeight="1" spans="1:4">
      <c r="A247" s="241">
        <v>20199</v>
      </c>
      <c r="B247" s="146" t="s">
        <v>193</v>
      </c>
      <c r="C247" s="277">
        <v>3929</v>
      </c>
      <c r="D247" s="277">
        <v>0</v>
      </c>
    </row>
    <row r="248" s="136" customFormat="1" ht="15" customHeight="1" spans="1:4">
      <c r="A248" s="241">
        <v>2019901</v>
      </c>
      <c r="B248" s="148" t="s">
        <v>194</v>
      </c>
      <c r="C248" s="277">
        <v>0</v>
      </c>
      <c r="D248" s="277">
        <v>0</v>
      </c>
    </row>
    <row r="249" s="136" customFormat="1" ht="15" customHeight="1" spans="1:4">
      <c r="A249" s="241">
        <v>2019999</v>
      </c>
      <c r="B249" s="148" t="s">
        <v>195</v>
      </c>
      <c r="C249" s="277">
        <v>3929</v>
      </c>
      <c r="D249" s="277">
        <v>0</v>
      </c>
    </row>
    <row r="250" s="136" customFormat="1" ht="15" customHeight="1" spans="1:4">
      <c r="A250" s="241">
        <v>202</v>
      </c>
      <c r="B250" s="146" t="s">
        <v>196</v>
      </c>
      <c r="C250" s="277">
        <v>0</v>
      </c>
      <c r="D250" s="277">
        <v>0</v>
      </c>
    </row>
    <row r="251" s="136" customFormat="1" ht="15" customHeight="1" spans="1:4">
      <c r="A251" s="241">
        <v>20201</v>
      </c>
      <c r="B251" s="146" t="s">
        <v>197</v>
      </c>
      <c r="C251" s="277">
        <v>0</v>
      </c>
      <c r="D251" s="277">
        <v>0</v>
      </c>
    </row>
    <row r="252" s="136" customFormat="1" ht="15" customHeight="1" spans="1:4">
      <c r="A252" s="241">
        <v>2020102</v>
      </c>
      <c r="B252" s="148" t="s">
        <v>58</v>
      </c>
      <c r="C252" s="277">
        <v>0</v>
      </c>
      <c r="D252" s="277">
        <v>0</v>
      </c>
    </row>
    <row r="253" s="232" customFormat="1" ht="15" customHeight="1" spans="1:4">
      <c r="A253" s="241">
        <v>203</v>
      </c>
      <c r="B253" s="146" t="s">
        <v>198</v>
      </c>
      <c r="C253" s="277">
        <v>0</v>
      </c>
      <c r="D253" s="277">
        <v>0</v>
      </c>
    </row>
    <row r="254" s="136" customFormat="1" ht="15" customHeight="1" spans="1:4">
      <c r="A254" s="241">
        <v>20306</v>
      </c>
      <c r="B254" s="146" t="s">
        <v>199</v>
      </c>
      <c r="C254" s="277">
        <v>0</v>
      </c>
      <c r="D254" s="277">
        <v>0</v>
      </c>
    </row>
    <row r="255" s="136" customFormat="1" ht="15" customHeight="1" spans="1:4">
      <c r="A255" s="241">
        <v>2030601</v>
      </c>
      <c r="B255" s="148" t="s">
        <v>200</v>
      </c>
      <c r="C255" s="277">
        <v>0</v>
      </c>
      <c r="D255" s="277">
        <v>0</v>
      </c>
    </row>
    <row r="256" s="232" customFormat="1" ht="15" customHeight="1" spans="1:4">
      <c r="A256" s="241">
        <v>2030602</v>
      </c>
      <c r="B256" s="148" t="s">
        <v>201</v>
      </c>
      <c r="C256" s="277">
        <v>0</v>
      </c>
      <c r="D256" s="277">
        <v>0</v>
      </c>
    </row>
    <row r="257" s="232" customFormat="1" ht="15" customHeight="1" spans="1:4">
      <c r="A257" s="241">
        <v>2030603</v>
      </c>
      <c r="B257" s="148" t="s">
        <v>202</v>
      </c>
      <c r="C257" s="277">
        <v>0</v>
      </c>
      <c r="D257" s="277">
        <v>0</v>
      </c>
    </row>
    <row r="258" s="136" customFormat="1" ht="15" customHeight="1" spans="1:4">
      <c r="A258" s="241">
        <v>2030604</v>
      </c>
      <c r="B258" s="148" t="s">
        <v>203</v>
      </c>
      <c r="C258" s="277">
        <v>0</v>
      </c>
      <c r="D258" s="277">
        <v>0</v>
      </c>
    </row>
    <row r="259" s="136" customFormat="1" ht="15" customHeight="1" spans="1:4">
      <c r="A259" s="241">
        <v>2030605</v>
      </c>
      <c r="B259" s="148" t="s">
        <v>204</v>
      </c>
      <c r="C259" s="277">
        <v>0</v>
      </c>
      <c r="D259" s="277">
        <v>0</v>
      </c>
    </row>
    <row r="260" s="136" customFormat="1" ht="15" customHeight="1" spans="1:4">
      <c r="A260" s="241">
        <v>2030606</v>
      </c>
      <c r="B260" s="148" t="s">
        <v>205</v>
      </c>
      <c r="C260" s="277">
        <v>0</v>
      </c>
      <c r="D260" s="277">
        <v>0</v>
      </c>
    </row>
    <row r="261" s="136" customFormat="1" ht="15" customHeight="1" spans="1:4">
      <c r="A261" s="241">
        <v>2030607</v>
      </c>
      <c r="B261" s="148" t="s">
        <v>206</v>
      </c>
      <c r="C261" s="277">
        <v>0</v>
      </c>
      <c r="D261" s="277">
        <v>0</v>
      </c>
    </row>
    <row r="262" s="136" customFormat="1" ht="15" customHeight="1" spans="1:4">
      <c r="A262" s="241">
        <v>2030608</v>
      </c>
      <c r="B262" s="148" t="s">
        <v>207</v>
      </c>
      <c r="C262" s="277">
        <v>0</v>
      </c>
      <c r="D262" s="277">
        <v>0</v>
      </c>
    </row>
    <row r="263" s="136" customFormat="1" ht="15" customHeight="1" spans="1:4">
      <c r="A263" s="241">
        <v>2030699</v>
      </c>
      <c r="B263" s="148" t="s">
        <v>208</v>
      </c>
      <c r="C263" s="277">
        <v>0</v>
      </c>
      <c r="D263" s="277">
        <v>0</v>
      </c>
    </row>
    <row r="264" s="232" customFormat="1" ht="15" customHeight="1" spans="1:4">
      <c r="A264" s="241">
        <v>20399</v>
      </c>
      <c r="B264" s="146" t="s">
        <v>209</v>
      </c>
      <c r="C264" s="277">
        <v>0</v>
      </c>
      <c r="D264" s="277">
        <v>0</v>
      </c>
    </row>
    <row r="265" s="136" customFormat="1" ht="15" customHeight="1" spans="1:4">
      <c r="A265" s="241">
        <v>204</v>
      </c>
      <c r="B265" s="146" t="s">
        <v>210</v>
      </c>
      <c r="C265" s="242">
        <f>93914+512</f>
        <v>94426</v>
      </c>
      <c r="D265" s="242">
        <v>157</v>
      </c>
    </row>
    <row r="266" s="136" customFormat="1" ht="15" customHeight="1" spans="1:4">
      <c r="A266" s="241">
        <v>20401</v>
      </c>
      <c r="B266" s="146" t="s">
        <v>211</v>
      </c>
      <c r="C266" s="242">
        <v>184</v>
      </c>
      <c r="D266" s="242">
        <v>0</v>
      </c>
    </row>
    <row r="267" s="232" customFormat="1" ht="15" customHeight="1" spans="1:4">
      <c r="A267" s="241">
        <v>2040101</v>
      </c>
      <c r="B267" s="148" t="s">
        <v>212</v>
      </c>
      <c r="C267" s="277">
        <v>54</v>
      </c>
      <c r="D267" s="277">
        <v>0</v>
      </c>
    </row>
    <row r="268" s="136" customFormat="1" ht="15" customHeight="1" spans="1:4">
      <c r="A268" s="241">
        <v>2040199</v>
      </c>
      <c r="B268" s="148" t="s">
        <v>213</v>
      </c>
      <c r="C268" s="277">
        <v>130</v>
      </c>
      <c r="D268" s="277">
        <v>0</v>
      </c>
    </row>
    <row r="269" s="136" customFormat="1" ht="15" customHeight="1" spans="1:4">
      <c r="A269" s="241">
        <v>20402</v>
      </c>
      <c r="B269" s="146" t="s">
        <v>214</v>
      </c>
      <c r="C269" s="242">
        <v>69097</v>
      </c>
      <c r="D269" s="242">
        <v>157</v>
      </c>
    </row>
    <row r="270" s="136" customFormat="1" ht="15" customHeight="1" spans="1:4">
      <c r="A270" s="241">
        <v>2040201</v>
      </c>
      <c r="B270" s="148" t="s">
        <v>57</v>
      </c>
      <c r="C270" s="277">
        <v>53661</v>
      </c>
      <c r="D270" s="277">
        <v>0</v>
      </c>
    </row>
    <row r="271" s="136" customFormat="1" ht="15" customHeight="1" spans="1:4">
      <c r="A271" s="241">
        <v>2040202</v>
      </c>
      <c r="B271" s="148" t="s">
        <v>58</v>
      </c>
      <c r="C271" s="277">
        <v>12341</v>
      </c>
      <c r="D271" s="277">
        <v>157</v>
      </c>
    </row>
    <row r="272" s="136" customFormat="1" ht="15" customHeight="1" spans="1:4">
      <c r="A272" s="241">
        <v>2040203</v>
      </c>
      <c r="B272" s="148" t="s">
        <v>59</v>
      </c>
      <c r="C272" s="277">
        <v>0</v>
      </c>
      <c r="D272" s="277">
        <v>0</v>
      </c>
    </row>
    <row r="273" s="136" customFormat="1" ht="15" customHeight="1" spans="1:4">
      <c r="A273" s="241">
        <v>2040219</v>
      </c>
      <c r="B273" s="148" t="s">
        <v>99</v>
      </c>
      <c r="C273" s="277">
        <v>519</v>
      </c>
      <c r="D273" s="277">
        <v>0</v>
      </c>
    </row>
    <row r="274" s="232" customFormat="1" ht="15" customHeight="1" spans="1:4">
      <c r="A274" s="241">
        <v>2040220</v>
      </c>
      <c r="B274" s="148" t="s">
        <v>215</v>
      </c>
      <c r="C274" s="277">
        <v>2005</v>
      </c>
      <c r="D274" s="277">
        <v>0</v>
      </c>
    </row>
    <row r="275" s="136" customFormat="1" ht="15" customHeight="1" spans="1:4">
      <c r="A275" s="241">
        <v>2040221</v>
      </c>
      <c r="B275" s="148" t="s">
        <v>216</v>
      </c>
      <c r="C275" s="277">
        <v>10</v>
      </c>
      <c r="D275" s="277">
        <v>0</v>
      </c>
    </row>
    <row r="276" s="136" customFormat="1" ht="15" customHeight="1" spans="1:4">
      <c r="A276" s="241"/>
      <c r="B276" s="148" t="s">
        <v>217</v>
      </c>
      <c r="C276" s="277">
        <v>0</v>
      </c>
      <c r="D276" s="277">
        <v>0</v>
      </c>
    </row>
    <row r="277" s="136" customFormat="1" ht="15" customHeight="1" spans="1:4">
      <c r="A277" s="241"/>
      <c r="B277" s="148" t="s">
        <v>218</v>
      </c>
      <c r="C277" s="277">
        <v>0</v>
      </c>
      <c r="D277" s="277">
        <v>0</v>
      </c>
    </row>
    <row r="278" s="136" customFormat="1" ht="15" customHeight="1" spans="1:4">
      <c r="A278" s="241">
        <v>2040250</v>
      </c>
      <c r="B278" s="148" t="s">
        <v>66</v>
      </c>
      <c r="C278" s="277">
        <v>461</v>
      </c>
      <c r="D278" s="277">
        <v>0</v>
      </c>
    </row>
    <row r="279" s="136" customFormat="1" ht="15" customHeight="1" spans="1:4">
      <c r="A279" s="241">
        <v>2040299</v>
      </c>
      <c r="B279" s="148" t="s">
        <v>219</v>
      </c>
      <c r="C279" s="277">
        <v>100</v>
      </c>
      <c r="D279" s="277">
        <v>0</v>
      </c>
    </row>
    <row r="280" s="232" customFormat="1" ht="15" customHeight="1" spans="1:4">
      <c r="A280" s="241">
        <v>20403</v>
      </c>
      <c r="B280" s="146" t="s">
        <v>220</v>
      </c>
      <c r="C280" s="242">
        <v>0</v>
      </c>
      <c r="D280" s="242">
        <v>0</v>
      </c>
    </row>
    <row r="281" s="136" customFormat="1" ht="15" customHeight="1" spans="1:4">
      <c r="A281" s="241">
        <v>2040301</v>
      </c>
      <c r="B281" s="148" t="s">
        <v>57</v>
      </c>
      <c r="C281" s="277">
        <v>0</v>
      </c>
      <c r="D281" s="277">
        <v>0</v>
      </c>
    </row>
    <row r="282" s="136" customFormat="1" ht="15" customHeight="1" spans="1:4">
      <c r="A282" s="241">
        <v>2040302</v>
      </c>
      <c r="B282" s="148" t="s">
        <v>58</v>
      </c>
      <c r="C282" s="277">
        <v>0</v>
      </c>
      <c r="D282" s="277">
        <v>0</v>
      </c>
    </row>
    <row r="283" s="136" customFormat="1" ht="15" customHeight="1" spans="1:4">
      <c r="A283" s="241">
        <v>2040303</v>
      </c>
      <c r="B283" s="148" t="s">
        <v>59</v>
      </c>
      <c r="C283" s="277">
        <v>0</v>
      </c>
      <c r="D283" s="277">
        <v>0</v>
      </c>
    </row>
    <row r="284" s="232" customFormat="1" ht="15" customHeight="1" spans="1:4">
      <c r="A284" s="241">
        <v>2040304</v>
      </c>
      <c r="B284" s="148" t="s">
        <v>221</v>
      </c>
      <c r="C284" s="277">
        <v>0</v>
      </c>
      <c r="D284" s="277">
        <v>0</v>
      </c>
    </row>
    <row r="285" s="136" customFormat="1" ht="15" customHeight="1" spans="1:4">
      <c r="A285" s="241">
        <v>2040350</v>
      </c>
      <c r="B285" s="148" t="s">
        <v>66</v>
      </c>
      <c r="C285" s="277">
        <v>0</v>
      </c>
      <c r="D285" s="277">
        <v>0</v>
      </c>
    </row>
    <row r="286" s="136" customFormat="1" ht="15" customHeight="1" spans="1:4">
      <c r="A286" s="241">
        <v>2040399</v>
      </c>
      <c r="B286" s="148" t="s">
        <v>222</v>
      </c>
      <c r="C286" s="277">
        <v>0</v>
      </c>
      <c r="D286" s="277">
        <v>0</v>
      </c>
    </row>
    <row r="287" s="136" customFormat="1" ht="15" customHeight="1" spans="1:4">
      <c r="A287" s="241">
        <v>20404</v>
      </c>
      <c r="B287" s="146" t="s">
        <v>223</v>
      </c>
      <c r="C287" s="242">
        <v>7010</v>
      </c>
      <c r="D287" s="242">
        <v>0</v>
      </c>
    </row>
    <row r="288" s="136" customFormat="1" ht="15" customHeight="1" spans="1:4">
      <c r="A288" s="241">
        <v>2040401</v>
      </c>
      <c r="B288" s="148" t="s">
        <v>57</v>
      </c>
      <c r="C288" s="277">
        <v>6108</v>
      </c>
      <c r="D288" s="277">
        <v>0</v>
      </c>
    </row>
    <row r="289" s="136" customFormat="1" ht="15" customHeight="1" spans="1:4">
      <c r="A289" s="241">
        <v>2040402</v>
      </c>
      <c r="B289" s="148" t="s">
        <v>58</v>
      </c>
      <c r="C289" s="277">
        <v>271</v>
      </c>
      <c r="D289" s="277">
        <v>0</v>
      </c>
    </row>
    <row r="290" s="136" customFormat="1" ht="15" customHeight="1" spans="1:4">
      <c r="A290" s="241">
        <v>2040403</v>
      </c>
      <c r="B290" s="148" t="s">
        <v>59</v>
      </c>
      <c r="C290" s="277">
        <v>0</v>
      </c>
      <c r="D290" s="277">
        <v>0</v>
      </c>
    </row>
    <row r="291" s="136" customFormat="1" ht="15" customHeight="1" spans="1:4">
      <c r="A291" s="241">
        <v>2040409</v>
      </c>
      <c r="B291" s="148" t="s">
        <v>224</v>
      </c>
      <c r="C291" s="277">
        <v>100</v>
      </c>
      <c r="D291" s="277">
        <v>0</v>
      </c>
    </row>
    <row r="292" s="136" customFormat="1" ht="15" customHeight="1" spans="1:4">
      <c r="A292" s="241">
        <v>2040410</v>
      </c>
      <c r="B292" s="148" t="s">
        <v>225</v>
      </c>
      <c r="C292" s="277">
        <v>228</v>
      </c>
      <c r="D292" s="277">
        <v>0</v>
      </c>
    </row>
    <row r="293" s="136" customFormat="1" ht="15" customHeight="1" spans="1:4">
      <c r="A293" s="241">
        <v>2040450</v>
      </c>
      <c r="B293" s="148" t="s">
        <v>66</v>
      </c>
      <c r="C293" s="277">
        <v>146</v>
      </c>
      <c r="D293" s="277">
        <v>0</v>
      </c>
    </row>
    <row r="294" s="232" customFormat="1" ht="15" customHeight="1" spans="1:4">
      <c r="A294" s="241">
        <v>2040499</v>
      </c>
      <c r="B294" s="148" t="s">
        <v>226</v>
      </c>
      <c r="C294" s="277">
        <v>157</v>
      </c>
      <c r="D294" s="277">
        <v>0</v>
      </c>
    </row>
    <row r="295" s="136" customFormat="1" ht="15" customHeight="1" spans="1:4">
      <c r="A295" s="241">
        <v>20405</v>
      </c>
      <c r="B295" s="146" t="s">
        <v>227</v>
      </c>
      <c r="C295" s="242">
        <v>10243</v>
      </c>
      <c r="D295" s="242">
        <v>0</v>
      </c>
    </row>
    <row r="296" s="232" customFormat="1" ht="15" customHeight="1" spans="1:4">
      <c r="A296" s="241">
        <v>2040501</v>
      </c>
      <c r="B296" s="148" t="s">
        <v>57</v>
      </c>
      <c r="C296" s="277">
        <v>8869</v>
      </c>
      <c r="D296" s="277">
        <v>0</v>
      </c>
    </row>
    <row r="297" s="136" customFormat="1" ht="15" customHeight="1" spans="1:4">
      <c r="A297" s="241">
        <v>2040502</v>
      </c>
      <c r="B297" s="148" t="s">
        <v>58</v>
      </c>
      <c r="C297" s="277">
        <v>419</v>
      </c>
      <c r="D297" s="277">
        <v>0</v>
      </c>
    </row>
    <row r="298" s="232" customFormat="1" ht="15" customHeight="1" spans="1:4">
      <c r="A298" s="241">
        <v>2040503</v>
      </c>
      <c r="B298" s="148" t="s">
        <v>59</v>
      </c>
      <c r="C298" s="277">
        <v>0</v>
      </c>
      <c r="D298" s="277">
        <v>0</v>
      </c>
    </row>
    <row r="299" s="136" customFormat="1" ht="15" customHeight="1" spans="1:4">
      <c r="A299" s="241">
        <v>2040504</v>
      </c>
      <c r="B299" s="148" t="s">
        <v>228</v>
      </c>
      <c r="C299" s="277">
        <v>115</v>
      </c>
      <c r="D299" s="277">
        <v>0</v>
      </c>
    </row>
    <row r="300" s="232" customFormat="1" ht="15" customHeight="1" spans="1:4">
      <c r="A300" s="241">
        <v>2040505</v>
      </c>
      <c r="B300" s="148" t="s">
        <v>229</v>
      </c>
      <c r="C300" s="277">
        <v>0</v>
      </c>
      <c r="D300" s="277">
        <v>0</v>
      </c>
    </row>
    <row r="301" s="136" customFormat="1" ht="15" customHeight="1" spans="1:4">
      <c r="A301" s="241">
        <v>2040506</v>
      </c>
      <c r="B301" s="148" t="s">
        <v>230</v>
      </c>
      <c r="C301" s="277">
        <v>0</v>
      </c>
      <c r="D301" s="277">
        <v>0</v>
      </c>
    </row>
    <row r="302" s="136" customFormat="1" ht="15" customHeight="1" spans="1:4">
      <c r="A302" s="241">
        <v>2040550</v>
      </c>
      <c r="B302" s="148" t="s">
        <v>66</v>
      </c>
      <c r="C302" s="277">
        <v>230</v>
      </c>
      <c r="D302" s="277">
        <v>0</v>
      </c>
    </row>
    <row r="303" s="136" customFormat="1" ht="15" customHeight="1" spans="1:4">
      <c r="A303" s="241">
        <v>2040599</v>
      </c>
      <c r="B303" s="148" t="s">
        <v>231</v>
      </c>
      <c r="C303" s="277">
        <v>610</v>
      </c>
      <c r="D303" s="277">
        <v>0</v>
      </c>
    </row>
    <row r="304" s="136" customFormat="1" ht="15" customHeight="1" spans="1:4">
      <c r="A304" s="241">
        <v>20406</v>
      </c>
      <c r="B304" s="146" t="s">
        <v>232</v>
      </c>
      <c r="C304" s="242">
        <v>5111</v>
      </c>
      <c r="D304" s="242">
        <v>0</v>
      </c>
    </row>
    <row r="305" s="136" customFormat="1" ht="15" customHeight="1" spans="1:4">
      <c r="A305" s="241">
        <v>2040601</v>
      </c>
      <c r="B305" s="148" t="s">
        <v>57</v>
      </c>
      <c r="C305" s="277">
        <v>4295</v>
      </c>
      <c r="D305" s="277">
        <v>0</v>
      </c>
    </row>
    <row r="306" s="136" customFormat="1" ht="15" customHeight="1" spans="1:4">
      <c r="A306" s="241">
        <v>2040602</v>
      </c>
      <c r="B306" s="148" t="s">
        <v>58</v>
      </c>
      <c r="C306" s="277">
        <v>149</v>
      </c>
      <c r="D306" s="277">
        <v>0</v>
      </c>
    </row>
    <row r="307" s="136" customFormat="1" ht="15" customHeight="1" spans="1:4">
      <c r="A307" s="241">
        <v>2040603</v>
      </c>
      <c r="B307" s="148" t="s">
        <v>59</v>
      </c>
      <c r="C307" s="277">
        <v>0</v>
      </c>
      <c r="D307" s="277">
        <v>0</v>
      </c>
    </row>
    <row r="308" s="136" customFormat="1" ht="15" customHeight="1" spans="1:4">
      <c r="A308" s="241">
        <v>2040604</v>
      </c>
      <c r="B308" s="148" t="s">
        <v>233</v>
      </c>
      <c r="C308" s="277">
        <v>72</v>
      </c>
      <c r="D308" s="277">
        <v>0</v>
      </c>
    </row>
    <row r="309" s="233" customFormat="1" ht="15" customHeight="1" spans="1:4">
      <c r="A309" s="241">
        <v>2040605</v>
      </c>
      <c r="B309" s="148" t="s">
        <v>234</v>
      </c>
      <c r="C309" s="277">
        <v>15</v>
      </c>
      <c r="D309" s="277">
        <v>0</v>
      </c>
    </row>
    <row r="310" s="136" customFormat="1" ht="15" customHeight="1" spans="1:4">
      <c r="A310" s="241">
        <v>2040606</v>
      </c>
      <c r="B310" s="148" t="s">
        <v>235</v>
      </c>
      <c r="C310" s="277">
        <v>90</v>
      </c>
      <c r="D310" s="277">
        <v>0</v>
      </c>
    </row>
    <row r="311" s="136" customFormat="1" ht="15" customHeight="1" spans="1:4">
      <c r="A311" s="241">
        <v>2040607</v>
      </c>
      <c r="B311" s="148" t="s">
        <v>236</v>
      </c>
      <c r="C311" s="277">
        <v>58</v>
      </c>
      <c r="D311" s="277">
        <v>0</v>
      </c>
    </row>
    <row r="312" s="136" customFormat="1" ht="15" customHeight="1" spans="1:4">
      <c r="A312" s="241">
        <v>2040608</v>
      </c>
      <c r="B312" s="148" t="s">
        <v>237</v>
      </c>
      <c r="C312" s="277">
        <v>0</v>
      </c>
      <c r="D312" s="277">
        <v>0</v>
      </c>
    </row>
    <row r="313" s="136" customFormat="1" ht="15" customHeight="1" spans="1:4">
      <c r="A313" s="241">
        <v>2040609</v>
      </c>
      <c r="B313" s="148" t="s">
        <v>238</v>
      </c>
      <c r="C313" s="277">
        <v>151</v>
      </c>
      <c r="D313" s="277">
        <v>0</v>
      </c>
    </row>
    <row r="314" s="136" customFormat="1" ht="15" customHeight="1" spans="1:4">
      <c r="A314" s="241">
        <v>2040610</v>
      </c>
      <c r="B314" s="148" t="s">
        <v>239</v>
      </c>
      <c r="C314" s="277">
        <v>61</v>
      </c>
      <c r="D314" s="277">
        <v>0</v>
      </c>
    </row>
    <row r="315" s="136" customFormat="1" ht="15" customHeight="1" spans="1:4">
      <c r="A315" s="241">
        <v>2040611</v>
      </c>
      <c r="B315" s="148" t="s">
        <v>240</v>
      </c>
      <c r="C315" s="277">
        <v>0</v>
      </c>
      <c r="D315" s="277">
        <v>0</v>
      </c>
    </row>
    <row r="316" s="136" customFormat="1" ht="15" customHeight="1" spans="1:4">
      <c r="A316" s="241">
        <v>2040612</v>
      </c>
      <c r="B316" s="148" t="s">
        <v>241</v>
      </c>
      <c r="C316" s="277">
        <v>28</v>
      </c>
      <c r="D316" s="277">
        <v>0</v>
      </c>
    </row>
    <row r="317" s="136" customFormat="1" ht="15" customHeight="1" spans="1:4">
      <c r="A317" s="241">
        <v>2040613</v>
      </c>
      <c r="B317" s="148" t="s">
        <v>99</v>
      </c>
      <c r="C317" s="277">
        <v>3</v>
      </c>
      <c r="D317" s="277">
        <v>0</v>
      </c>
    </row>
    <row r="318" s="136" customFormat="1" ht="15" customHeight="1" spans="1:4">
      <c r="A318" s="241">
        <v>2040650</v>
      </c>
      <c r="B318" s="148" t="s">
        <v>66</v>
      </c>
      <c r="C318" s="277">
        <v>169</v>
      </c>
      <c r="D318" s="277">
        <v>0</v>
      </c>
    </row>
    <row r="319" s="136" customFormat="1" ht="15" customHeight="1" spans="1:4">
      <c r="A319" s="241">
        <v>2040699</v>
      </c>
      <c r="B319" s="148" t="s">
        <v>242</v>
      </c>
      <c r="C319" s="277">
        <v>20</v>
      </c>
      <c r="D319" s="277">
        <v>0</v>
      </c>
    </row>
    <row r="320" s="136" customFormat="1" ht="15" customHeight="1" spans="1:4">
      <c r="A320" s="241">
        <v>20407</v>
      </c>
      <c r="B320" s="146" t="s">
        <v>243</v>
      </c>
      <c r="C320" s="242">
        <v>0</v>
      </c>
      <c r="D320" s="242">
        <v>0</v>
      </c>
    </row>
    <row r="321" s="136" customFormat="1" ht="15" customHeight="1" spans="1:4">
      <c r="A321" s="241">
        <v>2040701</v>
      </c>
      <c r="B321" s="148" t="s">
        <v>57</v>
      </c>
      <c r="C321" s="277">
        <v>0</v>
      </c>
      <c r="D321" s="277">
        <v>0</v>
      </c>
    </row>
    <row r="322" s="136" customFormat="1" ht="15" customHeight="1" spans="1:4">
      <c r="A322" s="241">
        <v>2040702</v>
      </c>
      <c r="B322" s="148" t="s">
        <v>58</v>
      </c>
      <c r="C322" s="277">
        <v>0</v>
      </c>
      <c r="D322" s="277">
        <v>0</v>
      </c>
    </row>
    <row r="323" s="136" customFormat="1" ht="15" customHeight="1" spans="1:4">
      <c r="A323" s="241">
        <v>2040703</v>
      </c>
      <c r="B323" s="148" t="s">
        <v>59</v>
      </c>
      <c r="C323" s="277">
        <v>0</v>
      </c>
      <c r="D323" s="277">
        <v>0</v>
      </c>
    </row>
    <row r="324" s="136" customFormat="1" ht="15" customHeight="1" spans="1:4">
      <c r="A324" s="241">
        <v>2040704</v>
      </c>
      <c r="B324" s="148" t="s">
        <v>244</v>
      </c>
      <c r="C324" s="277">
        <v>0</v>
      </c>
      <c r="D324" s="277">
        <v>0</v>
      </c>
    </row>
    <row r="325" s="136" customFormat="1" ht="15" customHeight="1" spans="1:4">
      <c r="A325" s="241">
        <v>2040705</v>
      </c>
      <c r="B325" s="148" t="s">
        <v>245</v>
      </c>
      <c r="C325" s="277">
        <v>0</v>
      </c>
      <c r="D325" s="277">
        <v>0</v>
      </c>
    </row>
    <row r="326" s="136" customFormat="1" ht="15" customHeight="1" spans="1:4">
      <c r="A326" s="241">
        <v>2040706</v>
      </c>
      <c r="B326" s="148" t="s">
        <v>246</v>
      </c>
      <c r="C326" s="277">
        <v>0</v>
      </c>
      <c r="D326" s="277">
        <v>0</v>
      </c>
    </row>
    <row r="327" s="136" customFormat="1" ht="15" customHeight="1" spans="1:4">
      <c r="A327" s="241">
        <v>2040707</v>
      </c>
      <c r="B327" s="148" t="s">
        <v>99</v>
      </c>
      <c r="C327" s="277">
        <v>0</v>
      </c>
      <c r="D327" s="277">
        <v>0</v>
      </c>
    </row>
    <row r="328" s="136" customFormat="1" ht="15" customHeight="1" spans="1:4">
      <c r="A328" s="241">
        <v>2040750</v>
      </c>
      <c r="B328" s="148" t="s">
        <v>66</v>
      </c>
      <c r="C328" s="277">
        <v>0</v>
      </c>
      <c r="D328" s="277">
        <v>0</v>
      </c>
    </row>
    <row r="329" s="136" customFormat="1" ht="15" customHeight="1" spans="1:4">
      <c r="A329" s="241">
        <v>2040799</v>
      </c>
      <c r="B329" s="148" t="s">
        <v>247</v>
      </c>
      <c r="C329" s="277">
        <v>0</v>
      </c>
      <c r="D329" s="277">
        <v>0</v>
      </c>
    </row>
    <row r="330" s="136" customFormat="1" ht="15" customHeight="1" spans="1:4">
      <c r="A330" s="241">
        <v>20408</v>
      </c>
      <c r="B330" s="146" t="s">
        <v>248</v>
      </c>
      <c r="C330" s="242">
        <v>1843</v>
      </c>
      <c r="D330" s="242">
        <v>0</v>
      </c>
    </row>
    <row r="331" s="136" customFormat="1" ht="15" customHeight="1" spans="1:4">
      <c r="A331" s="241">
        <v>2040801</v>
      </c>
      <c r="B331" s="148" t="s">
        <v>57</v>
      </c>
      <c r="C331" s="277">
        <v>1839</v>
      </c>
      <c r="D331" s="277">
        <v>0</v>
      </c>
    </row>
    <row r="332" s="136" customFormat="1" ht="15" customHeight="1" spans="1:4">
      <c r="A332" s="241">
        <v>2040802</v>
      </c>
      <c r="B332" s="148" t="s">
        <v>58</v>
      </c>
      <c r="C332" s="277">
        <v>0</v>
      </c>
      <c r="D332" s="277">
        <v>0</v>
      </c>
    </row>
    <row r="333" s="136" customFormat="1" ht="15" customHeight="1" spans="1:4">
      <c r="A333" s="241">
        <v>2040803</v>
      </c>
      <c r="B333" s="148" t="s">
        <v>59</v>
      </c>
      <c r="C333" s="277">
        <v>0</v>
      </c>
      <c r="D333" s="277">
        <v>0</v>
      </c>
    </row>
    <row r="334" s="136" customFormat="1" ht="15" customHeight="1" spans="1:4">
      <c r="A334" s="241">
        <v>2040804</v>
      </c>
      <c r="B334" s="148" t="s">
        <v>249</v>
      </c>
      <c r="C334" s="277">
        <v>0</v>
      </c>
      <c r="D334" s="277">
        <v>0</v>
      </c>
    </row>
    <row r="335" s="136" customFormat="1" ht="15" customHeight="1" spans="1:4">
      <c r="A335" s="241">
        <v>2040805</v>
      </c>
      <c r="B335" s="148" t="s">
        <v>250</v>
      </c>
      <c r="C335" s="277">
        <v>0</v>
      </c>
      <c r="D335" s="277">
        <v>0</v>
      </c>
    </row>
    <row r="336" s="136" customFormat="1" ht="15" customHeight="1" spans="1:4">
      <c r="A336" s="241">
        <v>2040806</v>
      </c>
      <c r="B336" s="148" t="s">
        <v>251</v>
      </c>
      <c r="C336" s="277">
        <v>0</v>
      </c>
      <c r="D336" s="277">
        <v>0</v>
      </c>
    </row>
    <row r="337" s="136" customFormat="1" ht="15" customHeight="1" spans="1:4">
      <c r="A337" s="241">
        <v>2040807</v>
      </c>
      <c r="B337" s="148" t="s">
        <v>99</v>
      </c>
      <c r="C337" s="277">
        <v>0</v>
      </c>
      <c r="D337" s="277">
        <v>0</v>
      </c>
    </row>
    <row r="338" s="136" customFormat="1" ht="15" customHeight="1" spans="1:4">
      <c r="A338" s="241">
        <v>2040850</v>
      </c>
      <c r="B338" s="148" t="s">
        <v>66</v>
      </c>
      <c r="C338" s="277">
        <v>0</v>
      </c>
      <c r="D338" s="277">
        <v>0</v>
      </c>
    </row>
    <row r="339" s="136" customFormat="1" ht="15" customHeight="1" spans="1:4">
      <c r="A339" s="241">
        <v>2040899</v>
      </c>
      <c r="B339" s="148" t="s">
        <v>252</v>
      </c>
      <c r="C339" s="277">
        <v>4</v>
      </c>
      <c r="D339" s="277">
        <v>0</v>
      </c>
    </row>
    <row r="340" s="136" customFormat="1" ht="15" customHeight="1" spans="1:4">
      <c r="A340" s="241">
        <v>20409</v>
      </c>
      <c r="B340" s="146" t="s">
        <v>253</v>
      </c>
      <c r="C340" s="242">
        <v>0</v>
      </c>
      <c r="D340" s="242">
        <v>0</v>
      </c>
    </row>
    <row r="341" s="136" customFormat="1" ht="15" customHeight="1" spans="1:4">
      <c r="A341" s="241">
        <v>2040901</v>
      </c>
      <c r="B341" s="148" t="s">
        <v>57</v>
      </c>
      <c r="C341" s="277">
        <v>0</v>
      </c>
      <c r="D341" s="277">
        <v>0</v>
      </c>
    </row>
    <row r="342" s="136" customFormat="1" ht="15" customHeight="1" spans="1:4">
      <c r="A342" s="241">
        <v>2040902</v>
      </c>
      <c r="B342" s="148" t="s">
        <v>58</v>
      </c>
      <c r="C342" s="277">
        <v>0</v>
      </c>
      <c r="D342" s="277">
        <v>0</v>
      </c>
    </row>
    <row r="343" s="136" customFormat="1" ht="15" customHeight="1" spans="1:4">
      <c r="A343" s="241">
        <v>2040903</v>
      </c>
      <c r="B343" s="148" t="s">
        <v>59</v>
      </c>
      <c r="C343" s="277">
        <v>0</v>
      </c>
      <c r="D343" s="277">
        <v>0</v>
      </c>
    </row>
    <row r="344" s="136" customFormat="1" ht="15" customHeight="1" spans="1:4">
      <c r="A344" s="241">
        <v>2040904</v>
      </c>
      <c r="B344" s="148" t="s">
        <v>254</v>
      </c>
      <c r="C344" s="277">
        <v>0</v>
      </c>
      <c r="D344" s="277">
        <v>0</v>
      </c>
    </row>
    <row r="345" s="136" customFormat="1" ht="15" customHeight="1" spans="1:4">
      <c r="A345" s="241">
        <v>2040905</v>
      </c>
      <c r="B345" s="148" t="s">
        <v>255</v>
      </c>
      <c r="C345" s="277">
        <v>0</v>
      </c>
      <c r="D345" s="277">
        <v>0</v>
      </c>
    </row>
    <row r="346" s="136" customFormat="1" ht="15" customHeight="1" spans="1:4">
      <c r="A346" s="241">
        <v>2040950</v>
      </c>
      <c r="B346" s="148" t="s">
        <v>66</v>
      </c>
      <c r="C346" s="277">
        <v>0</v>
      </c>
      <c r="D346" s="277">
        <v>0</v>
      </c>
    </row>
    <row r="347" s="136" customFormat="1" ht="15" customHeight="1" spans="1:4">
      <c r="A347" s="241">
        <v>2040999</v>
      </c>
      <c r="B347" s="148" t="s">
        <v>256</v>
      </c>
      <c r="C347" s="277">
        <v>0</v>
      </c>
      <c r="D347" s="277">
        <v>0</v>
      </c>
    </row>
    <row r="348" s="136" customFormat="1" ht="15" customHeight="1" spans="1:4">
      <c r="A348" s="241">
        <v>20410</v>
      </c>
      <c r="B348" s="146" t="s">
        <v>257</v>
      </c>
      <c r="C348" s="242">
        <v>0</v>
      </c>
      <c r="D348" s="242">
        <v>0</v>
      </c>
    </row>
    <row r="349" s="136" customFormat="1" ht="15" customHeight="1" spans="1:4">
      <c r="A349" s="241">
        <v>2041001</v>
      </c>
      <c r="B349" s="148" t="s">
        <v>57</v>
      </c>
      <c r="C349" s="277">
        <v>0</v>
      </c>
      <c r="D349" s="277">
        <v>0</v>
      </c>
    </row>
    <row r="350" s="136" customFormat="1" ht="15" customHeight="1" spans="1:4">
      <c r="A350" s="241">
        <v>2041002</v>
      </c>
      <c r="B350" s="148" t="s">
        <v>58</v>
      </c>
      <c r="C350" s="277">
        <v>0</v>
      </c>
      <c r="D350" s="277">
        <v>0</v>
      </c>
    </row>
    <row r="351" s="136" customFormat="1" ht="15" customHeight="1" spans="1:4">
      <c r="A351" s="241">
        <v>2041006</v>
      </c>
      <c r="B351" s="148" t="s">
        <v>99</v>
      </c>
      <c r="C351" s="277">
        <v>0</v>
      </c>
      <c r="D351" s="277">
        <v>0</v>
      </c>
    </row>
    <row r="352" s="136" customFormat="1" ht="15" customHeight="1" spans="1:4">
      <c r="A352" s="241">
        <v>2041007</v>
      </c>
      <c r="B352" s="148" t="s">
        <v>258</v>
      </c>
      <c r="C352" s="277">
        <v>0</v>
      </c>
      <c r="D352" s="277">
        <v>0</v>
      </c>
    </row>
    <row r="353" s="136" customFormat="1" ht="15" customHeight="1" spans="1:4">
      <c r="A353" s="241">
        <v>2041099</v>
      </c>
      <c r="B353" s="148" t="s">
        <v>259</v>
      </c>
      <c r="C353" s="277">
        <v>0</v>
      </c>
      <c r="D353" s="277">
        <v>0</v>
      </c>
    </row>
    <row r="354" s="136" customFormat="1" ht="15" customHeight="1" spans="1:4">
      <c r="A354" s="241">
        <v>20499</v>
      </c>
      <c r="B354" s="146" t="s">
        <v>260</v>
      </c>
      <c r="C354" s="242">
        <f>426+512</f>
        <v>938</v>
      </c>
      <c r="D354" s="242">
        <v>0</v>
      </c>
    </row>
    <row r="355" s="136" customFormat="1" ht="15" customHeight="1" spans="1:4">
      <c r="A355" s="241">
        <v>2049901</v>
      </c>
      <c r="B355" s="148" t="s">
        <v>261</v>
      </c>
      <c r="C355" s="277">
        <f>426+512</f>
        <v>938</v>
      </c>
      <c r="D355" s="277">
        <v>0</v>
      </c>
    </row>
    <row r="356" s="136" customFormat="1" ht="15" customHeight="1" spans="1:4">
      <c r="A356" s="241">
        <v>205</v>
      </c>
      <c r="B356" s="146" t="s">
        <v>262</v>
      </c>
      <c r="C356" s="242">
        <v>202770</v>
      </c>
      <c r="D356" s="242">
        <v>0</v>
      </c>
    </row>
    <row r="357" s="136" customFormat="1" ht="15" customHeight="1" spans="1:4">
      <c r="A357" s="241">
        <v>20501</v>
      </c>
      <c r="B357" s="146" t="s">
        <v>263</v>
      </c>
      <c r="C357" s="242">
        <v>5758</v>
      </c>
      <c r="D357" s="242">
        <v>0</v>
      </c>
    </row>
    <row r="358" s="136" customFormat="1" ht="15" customHeight="1" spans="1:4">
      <c r="A358" s="241">
        <v>2050101</v>
      </c>
      <c r="B358" s="148" t="s">
        <v>57</v>
      </c>
      <c r="C358" s="277">
        <v>2856</v>
      </c>
      <c r="D358" s="277">
        <v>0</v>
      </c>
    </row>
    <row r="359" s="136" customFormat="1" ht="15" customHeight="1" spans="1:4">
      <c r="A359" s="241">
        <v>2050102</v>
      </c>
      <c r="B359" s="148" t="s">
        <v>58</v>
      </c>
      <c r="C359" s="277">
        <v>828</v>
      </c>
      <c r="D359" s="277">
        <v>0</v>
      </c>
    </row>
    <row r="360" s="136" customFormat="1" ht="15" customHeight="1" spans="1:4">
      <c r="A360" s="241">
        <v>2050103</v>
      </c>
      <c r="B360" s="148" t="s">
        <v>59</v>
      </c>
      <c r="C360" s="277">
        <v>842</v>
      </c>
      <c r="D360" s="277">
        <v>0</v>
      </c>
    </row>
    <row r="361" s="136" customFormat="1" ht="15" customHeight="1" spans="1:4">
      <c r="A361" s="241">
        <v>2050199</v>
      </c>
      <c r="B361" s="148" t="s">
        <v>264</v>
      </c>
      <c r="C361" s="277">
        <v>1232</v>
      </c>
      <c r="D361" s="277">
        <v>0</v>
      </c>
    </row>
    <row r="362" s="136" customFormat="1" ht="15" customHeight="1" spans="1:4">
      <c r="A362" s="241">
        <v>20502</v>
      </c>
      <c r="B362" s="146" t="s">
        <v>265</v>
      </c>
      <c r="C362" s="242">
        <v>169073</v>
      </c>
      <c r="D362" s="242">
        <v>0</v>
      </c>
    </row>
    <row r="363" s="136" customFormat="1" ht="15" customHeight="1" spans="1:4">
      <c r="A363" s="241">
        <v>2050201</v>
      </c>
      <c r="B363" s="148" t="s">
        <v>266</v>
      </c>
      <c r="C363" s="277">
        <v>5466</v>
      </c>
      <c r="D363" s="277">
        <v>0</v>
      </c>
    </row>
    <row r="364" s="136" customFormat="1" ht="15" customHeight="1" spans="1:4">
      <c r="A364" s="241">
        <v>2050202</v>
      </c>
      <c r="B364" s="148" t="s">
        <v>267</v>
      </c>
      <c r="C364" s="277">
        <v>57139</v>
      </c>
      <c r="D364" s="277">
        <v>0</v>
      </c>
    </row>
    <row r="365" s="136" customFormat="1" ht="15" customHeight="1" spans="1:4">
      <c r="A365" s="241">
        <v>2050203</v>
      </c>
      <c r="B365" s="148" t="s">
        <v>268</v>
      </c>
      <c r="C365" s="277">
        <v>50026</v>
      </c>
      <c r="D365" s="277">
        <v>0</v>
      </c>
    </row>
    <row r="366" s="136" customFormat="1" ht="15" customHeight="1" spans="1:4">
      <c r="A366" s="241">
        <v>2050204</v>
      </c>
      <c r="B366" s="148" t="s">
        <v>269</v>
      </c>
      <c r="C366" s="277">
        <v>31441</v>
      </c>
      <c r="D366" s="277">
        <v>0</v>
      </c>
    </row>
    <row r="367" s="136" customFormat="1" ht="15" customHeight="1" spans="1:4">
      <c r="A367" s="241">
        <v>2050205</v>
      </c>
      <c r="B367" s="148" t="s">
        <v>270</v>
      </c>
      <c r="C367" s="277">
        <v>24123</v>
      </c>
      <c r="D367" s="277">
        <v>0</v>
      </c>
    </row>
    <row r="368" s="136" customFormat="1" ht="15" customHeight="1" spans="1:4">
      <c r="A368" s="241">
        <v>2050206</v>
      </c>
      <c r="B368" s="148" t="s">
        <v>271</v>
      </c>
      <c r="C368" s="277">
        <v>0</v>
      </c>
      <c r="D368" s="277">
        <v>0</v>
      </c>
    </row>
    <row r="369" s="136" customFormat="1" ht="15" customHeight="1" spans="1:4">
      <c r="A369" s="241">
        <v>2050207</v>
      </c>
      <c r="B369" s="148" t="s">
        <v>272</v>
      </c>
      <c r="C369" s="277">
        <v>0</v>
      </c>
      <c r="D369" s="277">
        <v>0</v>
      </c>
    </row>
    <row r="370" s="136" customFormat="1" ht="15" customHeight="1" spans="1:4">
      <c r="A370" s="241">
        <v>2050299</v>
      </c>
      <c r="B370" s="148" t="s">
        <v>273</v>
      </c>
      <c r="C370" s="277">
        <v>878</v>
      </c>
      <c r="D370" s="277">
        <v>0</v>
      </c>
    </row>
    <row r="371" s="136" customFormat="1" ht="15" customHeight="1" spans="1:4">
      <c r="A371" s="241">
        <v>20503</v>
      </c>
      <c r="B371" s="146" t="s">
        <v>274</v>
      </c>
      <c r="C371" s="242">
        <v>8655</v>
      </c>
      <c r="D371" s="242">
        <v>0</v>
      </c>
    </row>
    <row r="372" s="136" customFormat="1" ht="15" customHeight="1" spans="1:4">
      <c r="A372" s="241">
        <v>2050301</v>
      </c>
      <c r="B372" s="148" t="s">
        <v>275</v>
      </c>
      <c r="C372" s="277">
        <v>125</v>
      </c>
      <c r="D372" s="277">
        <v>0</v>
      </c>
    </row>
    <row r="373" s="136" customFormat="1" ht="15" customHeight="1" spans="1:4">
      <c r="A373" s="241">
        <v>2050302</v>
      </c>
      <c r="B373" s="148" t="s">
        <v>276</v>
      </c>
      <c r="C373" s="277">
        <v>8528</v>
      </c>
      <c r="D373" s="277">
        <v>0</v>
      </c>
    </row>
    <row r="374" s="136" customFormat="1" ht="15" customHeight="1" spans="1:4">
      <c r="A374" s="241">
        <v>2050303</v>
      </c>
      <c r="B374" s="148" t="s">
        <v>277</v>
      </c>
      <c r="C374" s="277">
        <v>0</v>
      </c>
      <c r="D374" s="277">
        <v>0</v>
      </c>
    </row>
    <row r="375" s="136" customFormat="1" ht="15" customHeight="1" spans="1:4">
      <c r="A375" s="145">
        <v>2050305</v>
      </c>
      <c r="B375" s="148" t="s">
        <v>278</v>
      </c>
      <c r="C375" s="277">
        <v>0</v>
      </c>
      <c r="D375" s="277">
        <v>0</v>
      </c>
    </row>
    <row r="376" s="136" customFormat="1" ht="15" customHeight="1" spans="1:4">
      <c r="A376" s="145">
        <v>2050399</v>
      </c>
      <c r="B376" s="148" t="s">
        <v>279</v>
      </c>
      <c r="C376" s="277">
        <v>2</v>
      </c>
      <c r="D376" s="277">
        <v>0</v>
      </c>
    </row>
    <row r="377" s="136" customFormat="1" ht="15" customHeight="1" spans="1:4">
      <c r="A377" s="145">
        <v>20504</v>
      </c>
      <c r="B377" s="146" t="s">
        <v>280</v>
      </c>
      <c r="C377" s="242">
        <v>0</v>
      </c>
      <c r="D377" s="242">
        <v>0</v>
      </c>
    </row>
    <row r="378" s="136" customFormat="1" ht="15" customHeight="1" spans="1:4">
      <c r="A378" s="145">
        <v>2050401</v>
      </c>
      <c r="B378" s="148" t="s">
        <v>281</v>
      </c>
      <c r="C378" s="277">
        <v>0</v>
      </c>
      <c r="D378" s="277">
        <v>0</v>
      </c>
    </row>
    <row r="379" s="136" customFormat="1" ht="15" customHeight="1" spans="1:4">
      <c r="A379" s="145">
        <v>2050402</v>
      </c>
      <c r="B379" s="148" t="s">
        <v>282</v>
      </c>
      <c r="C379" s="277">
        <v>0</v>
      </c>
      <c r="D379" s="277">
        <v>0</v>
      </c>
    </row>
    <row r="380" s="136" customFormat="1" ht="15" customHeight="1" spans="1:4">
      <c r="A380" s="145">
        <v>2050403</v>
      </c>
      <c r="B380" s="148" t="s">
        <v>283</v>
      </c>
      <c r="C380" s="277">
        <v>0</v>
      </c>
      <c r="D380" s="277">
        <v>0</v>
      </c>
    </row>
    <row r="381" s="136" customFormat="1" ht="15" customHeight="1" spans="1:4">
      <c r="A381" s="145">
        <v>2050404</v>
      </c>
      <c r="B381" s="148" t="s">
        <v>284</v>
      </c>
      <c r="C381" s="277">
        <v>0</v>
      </c>
      <c r="D381" s="277">
        <v>0</v>
      </c>
    </row>
    <row r="382" s="136" customFormat="1" ht="15" customHeight="1" spans="1:4">
      <c r="A382" s="241">
        <v>2050499</v>
      </c>
      <c r="B382" s="148" t="s">
        <v>285</v>
      </c>
      <c r="C382" s="277">
        <v>0</v>
      </c>
      <c r="D382" s="277">
        <v>0</v>
      </c>
    </row>
    <row r="383" s="136" customFormat="1" ht="15" customHeight="1" spans="1:4">
      <c r="A383" s="241">
        <v>20505</v>
      </c>
      <c r="B383" s="146" t="s">
        <v>286</v>
      </c>
      <c r="C383" s="242">
        <v>869</v>
      </c>
      <c r="D383" s="242">
        <v>0</v>
      </c>
    </row>
    <row r="384" s="136" customFormat="1" ht="15" customHeight="1" spans="1:4">
      <c r="A384" s="241">
        <v>2050501</v>
      </c>
      <c r="B384" s="148" t="s">
        <v>287</v>
      </c>
      <c r="C384" s="277">
        <v>869</v>
      </c>
      <c r="D384" s="277">
        <v>0</v>
      </c>
    </row>
    <row r="385" s="136" customFormat="1" ht="15" customHeight="1" spans="1:4">
      <c r="A385" s="241">
        <v>2050502</v>
      </c>
      <c r="B385" s="148" t="s">
        <v>288</v>
      </c>
      <c r="C385" s="277">
        <v>0</v>
      </c>
      <c r="D385" s="277">
        <v>0</v>
      </c>
    </row>
    <row r="386" s="136" customFormat="1" ht="15" customHeight="1" spans="1:4">
      <c r="A386" s="241">
        <v>2050599</v>
      </c>
      <c r="B386" s="148" t="s">
        <v>289</v>
      </c>
      <c r="C386" s="277">
        <v>0</v>
      </c>
      <c r="D386" s="277">
        <v>0</v>
      </c>
    </row>
    <row r="387" s="136" customFormat="1" ht="15" customHeight="1" spans="1:4">
      <c r="A387" s="241">
        <v>20506</v>
      </c>
      <c r="B387" s="146" t="s">
        <v>290</v>
      </c>
      <c r="C387" s="242">
        <v>0</v>
      </c>
      <c r="D387" s="242">
        <v>0</v>
      </c>
    </row>
    <row r="388" s="136" customFormat="1" ht="15" customHeight="1" spans="1:4">
      <c r="A388" s="241">
        <v>2050601</v>
      </c>
      <c r="B388" s="148" t="s">
        <v>291</v>
      </c>
      <c r="C388" s="277">
        <v>0</v>
      </c>
      <c r="D388" s="277">
        <v>0</v>
      </c>
    </row>
    <row r="389" s="136" customFormat="1" ht="15" customHeight="1" spans="1:4">
      <c r="A389" s="241">
        <v>2050602</v>
      </c>
      <c r="B389" s="148" t="s">
        <v>292</v>
      </c>
      <c r="C389" s="277">
        <v>0</v>
      </c>
      <c r="D389" s="277">
        <v>0</v>
      </c>
    </row>
    <row r="390" s="136" customFormat="1" ht="15" customHeight="1" spans="1:4">
      <c r="A390" s="241">
        <v>2050699</v>
      </c>
      <c r="B390" s="148" t="s">
        <v>293</v>
      </c>
      <c r="C390" s="277">
        <v>0</v>
      </c>
      <c r="D390" s="277">
        <v>0</v>
      </c>
    </row>
    <row r="391" s="136" customFormat="1" ht="15" customHeight="1" spans="1:4">
      <c r="A391" s="241">
        <v>20507</v>
      </c>
      <c r="B391" s="146" t="s">
        <v>294</v>
      </c>
      <c r="C391" s="242">
        <v>562</v>
      </c>
      <c r="D391" s="242">
        <v>0</v>
      </c>
    </row>
    <row r="392" s="136" customFormat="1" ht="15" customHeight="1" spans="1:4">
      <c r="A392" s="241">
        <v>2050701</v>
      </c>
      <c r="B392" s="148" t="s">
        <v>295</v>
      </c>
      <c r="C392" s="277">
        <v>562</v>
      </c>
      <c r="D392" s="277">
        <v>0</v>
      </c>
    </row>
    <row r="393" s="136" customFormat="1" ht="15" customHeight="1" spans="1:4">
      <c r="A393" s="241">
        <v>2050702</v>
      </c>
      <c r="B393" s="148" t="s">
        <v>296</v>
      </c>
      <c r="C393" s="277">
        <v>0</v>
      </c>
      <c r="D393" s="277">
        <v>0</v>
      </c>
    </row>
    <row r="394" s="136" customFormat="1" ht="15" customHeight="1" spans="1:4">
      <c r="A394" s="241">
        <v>2050799</v>
      </c>
      <c r="B394" s="148" t="s">
        <v>297</v>
      </c>
      <c r="C394" s="277">
        <v>0</v>
      </c>
      <c r="D394" s="277">
        <v>0</v>
      </c>
    </row>
    <row r="395" s="136" customFormat="1" ht="15" customHeight="1" spans="1:4">
      <c r="A395" s="241">
        <v>20508</v>
      </c>
      <c r="B395" s="146" t="s">
        <v>298</v>
      </c>
      <c r="C395" s="242">
        <v>1961</v>
      </c>
      <c r="D395" s="242">
        <v>0</v>
      </c>
    </row>
    <row r="396" s="136" customFormat="1" ht="15" customHeight="1" spans="1:4">
      <c r="A396" s="241">
        <v>2050801</v>
      </c>
      <c r="B396" s="148" t="s">
        <v>299</v>
      </c>
      <c r="C396" s="277">
        <v>270</v>
      </c>
      <c r="D396" s="277">
        <v>0</v>
      </c>
    </row>
    <row r="397" s="136" customFormat="1" ht="15" customHeight="1" spans="1:4">
      <c r="A397" s="241">
        <v>2050802</v>
      </c>
      <c r="B397" s="148" t="s">
        <v>300</v>
      </c>
      <c r="C397" s="277">
        <v>1691</v>
      </c>
      <c r="D397" s="277">
        <v>0</v>
      </c>
    </row>
    <row r="398" s="136" customFormat="1" ht="15" customHeight="1" spans="1:4">
      <c r="A398" s="241">
        <v>2050803</v>
      </c>
      <c r="B398" s="148" t="s">
        <v>301</v>
      </c>
      <c r="C398" s="277">
        <v>0</v>
      </c>
      <c r="D398" s="277">
        <v>0</v>
      </c>
    </row>
    <row r="399" s="136" customFormat="1" ht="15" customHeight="1" spans="1:4">
      <c r="A399" s="241">
        <v>2050804</v>
      </c>
      <c r="B399" s="148" t="s">
        <v>302</v>
      </c>
      <c r="C399" s="277">
        <v>0</v>
      </c>
      <c r="D399" s="277">
        <v>0</v>
      </c>
    </row>
    <row r="400" s="136" customFormat="1" ht="15" customHeight="1" spans="1:4">
      <c r="A400" s="241">
        <v>2050899</v>
      </c>
      <c r="B400" s="148" t="s">
        <v>303</v>
      </c>
      <c r="C400" s="277">
        <v>0</v>
      </c>
      <c r="D400" s="277">
        <v>0</v>
      </c>
    </row>
    <row r="401" s="136" customFormat="1" ht="15" customHeight="1" spans="1:4">
      <c r="A401" s="241">
        <v>20509</v>
      </c>
      <c r="B401" s="146" t="s">
        <v>304</v>
      </c>
      <c r="C401" s="242">
        <v>12216</v>
      </c>
      <c r="D401" s="242">
        <v>0</v>
      </c>
    </row>
    <row r="402" s="136" customFormat="1" ht="15" customHeight="1" spans="1:4">
      <c r="A402" s="241">
        <v>2050901</v>
      </c>
      <c r="B402" s="148" t="s">
        <v>305</v>
      </c>
      <c r="C402" s="277">
        <v>0</v>
      </c>
      <c r="D402" s="277">
        <v>0</v>
      </c>
    </row>
    <row r="403" s="136" customFormat="1" ht="15" customHeight="1" spans="1:4">
      <c r="A403" s="241">
        <v>2050902</v>
      </c>
      <c r="B403" s="148" t="s">
        <v>306</v>
      </c>
      <c r="C403" s="277">
        <v>100</v>
      </c>
      <c r="D403" s="277">
        <v>0</v>
      </c>
    </row>
    <row r="404" s="136" customFormat="1" ht="15" customHeight="1" spans="1:4">
      <c r="A404" s="241">
        <v>2050903</v>
      </c>
      <c r="B404" s="148" t="s">
        <v>307</v>
      </c>
      <c r="C404" s="277">
        <v>0</v>
      </c>
      <c r="D404" s="277">
        <v>0</v>
      </c>
    </row>
    <row r="405" s="136" customFormat="1" ht="15" customHeight="1" spans="1:4">
      <c r="A405" s="241">
        <v>2050904</v>
      </c>
      <c r="B405" s="148" t="s">
        <v>308</v>
      </c>
      <c r="C405" s="277">
        <v>100</v>
      </c>
      <c r="D405" s="277">
        <v>0</v>
      </c>
    </row>
    <row r="406" s="136" customFormat="1" ht="15" customHeight="1" spans="1:4">
      <c r="A406" s="241">
        <v>2050905</v>
      </c>
      <c r="B406" s="148" t="s">
        <v>309</v>
      </c>
      <c r="C406" s="277">
        <v>0</v>
      </c>
      <c r="D406" s="277">
        <v>0</v>
      </c>
    </row>
    <row r="407" s="136" customFormat="1" ht="15" customHeight="1" spans="1:4">
      <c r="A407" s="241">
        <v>2050999</v>
      </c>
      <c r="B407" s="148" t="s">
        <v>310</v>
      </c>
      <c r="C407" s="277">
        <v>12016</v>
      </c>
      <c r="D407" s="277">
        <v>0</v>
      </c>
    </row>
    <row r="408" s="136" customFormat="1" ht="15" customHeight="1" spans="1:4">
      <c r="A408" s="241">
        <v>20599</v>
      </c>
      <c r="B408" s="146" t="s">
        <v>311</v>
      </c>
      <c r="C408" s="277">
        <v>3676</v>
      </c>
      <c r="D408" s="277">
        <v>0</v>
      </c>
    </row>
    <row r="409" s="136" customFormat="1" ht="15" customHeight="1" spans="1:4">
      <c r="A409" s="241">
        <v>206</v>
      </c>
      <c r="B409" s="146" t="s">
        <v>312</v>
      </c>
      <c r="C409" s="242">
        <v>3652</v>
      </c>
      <c r="D409" s="242">
        <v>0</v>
      </c>
    </row>
    <row r="410" s="136" customFormat="1" ht="15" customHeight="1" spans="1:4">
      <c r="A410" s="241">
        <v>20601</v>
      </c>
      <c r="B410" s="146" t="s">
        <v>313</v>
      </c>
      <c r="C410" s="277">
        <v>2530</v>
      </c>
      <c r="D410" s="277">
        <v>0</v>
      </c>
    </row>
    <row r="411" s="136" customFormat="1" ht="15" customHeight="1" spans="1:4">
      <c r="A411" s="145">
        <v>2060101</v>
      </c>
      <c r="B411" s="148" t="s">
        <v>57</v>
      </c>
      <c r="C411" s="277">
        <v>2070</v>
      </c>
      <c r="D411" s="277">
        <v>0</v>
      </c>
    </row>
    <row r="412" s="136" customFormat="1" ht="15" customHeight="1" spans="1:4">
      <c r="A412" s="145">
        <v>2060102</v>
      </c>
      <c r="B412" s="148" t="s">
        <v>58</v>
      </c>
      <c r="C412" s="277">
        <v>60</v>
      </c>
      <c r="D412" s="277">
        <v>0</v>
      </c>
    </row>
    <row r="413" s="136" customFormat="1" ht="15" customHeight="1" spans="1:4">
      <c r="A413" s="145">
        <v>2060103</v>
      </c>
      <c r="B413" s="148" t="s">
        <v>59</v>
      </c>
      <c r="C413" s="277">
        <v>200</v>
      </c>
      <c r="D413" s="277">
        <v>0</v>
      </c>
    </row>
    <row r="414" s="136" customFormat="1" ht="15" customHeight="1" spans="1:4">
      <c r="A414" s="145">
        <v>2060199</v>
      </c>
      <c r="B414" s="148" t="s">
        <v>314</v>
      </c>
      <c r="C414" s="277">
        <v>200</v>
      </c>
      <c r="D414" s="277">
        <v>0</v>
      </c>
    </row>
    <row r="415" s="136" customFormat="1" ht="15" customHeight="1" spans="1:4">
      <c r="A415" s="145">
        <v>20602</v>
      </c>
      <c r="B415" s="146" t="s">
        <v>315</v>
      </c>
      <c r="C415" s="242">
        <v>0</v>
      </c>
      <c r="D415" s="242">
        <v>0</v>
      </c>
    </row>
    <row r="416" s="136" customFormat="1" ht="15" customHeight="1" spans="1:4">
      <c r="A416" s="145">
        <v>2060201</v>
      </c>
      <c r="B416" s="148" t="s">
        <v>316</v>
      </c>
      <c r="C416" s="277">
        <v>0</v>
      </c>
      <c r="D416" s="277">
        <v>0</v>
      </c>
    </row>
    <row r="417" s="136" customFormat="1" ht="15" customHeight="1" spans="1:4">
      <c r="A417" s="145">
        <v>2060203</v>
      </c>
      <c r="B417" s="148" t="s">
        <v>317</v>
      </c>
      <c r="C417" s="277">
        <v>0</v>
      </c>
      <c r="D417" s="277">
        <v>0</v>
      </c>
    </row>
    <row r="418" s="136" customFormat="1" ht="15" customHeight="1" spans="1:4">
      <c r="A418" s="145">
        <v>2060204</v>
      </c>
      <c r="B418" s="148" t="s">
        <v>318</v>
      </c>
      <c r="C418" s="277">
        <v>0</v>
      </c>
      <c r="D418" s="277">
        <v>0</v>
      </c>
    </row>
    <row r="419" s="136" customFormat="1" ht="15" customHeight="1" spans="1:4">
      <c r="A419" s="145">
        <v>2060205</v>
      </c>
      <c r="B419" s="148" t="s">
        <v>319</v>
      </c>
      <c r="C419" s="277">
        <v>0</v>
      </c>
      <c r="D419" s="277">
        <v>0</v>
      </c>
    </row>
    <row r="420" s="136" customFormat="1" ht="15" customHeight="1" spans="1:4">
      <c r="A420" s="145">
        <v>2060206</v>
      </c>
      <c r="B420" s="148" t="s">
        <v>320</v>
      </c>
      <c r="C420" s="277">
        <v>0</v>
      </c>
      <c r="D420" s="277">
        <v>0</v>
      </c>
    </row>
    <row r="421" s="136" customFormat="1" ht="15" customHeight="1" spans="1:4">
      <c r="A421" s="145">
        <v>2060207</v>
      </c>
      <c r="B421" s="148" t="s">
        <v>321</v>
      </c>
      <c r="C421" s="277">
        <v>0</v>
      </c>
      <c r="D421" s="277">
        <v>0</v>
      </c>
    </row>
    <row r="422" s="232" customFormat="1" ht="15" customHeight="1" spans="1:4">
      <c r="A422" s="145">
        <v>2060299</v>
      </c>
      <c r="B422" s="148" t="s">
        <v>322</v>
      </c>
      <c r="C422" s="277">
        <v>0</v>
      </c>
      <c r="D422" s="277">
        <v>0</v>
      </c>
    </row>
    <row r="423" s="136" customFormat="1" ht="15" customHeight="1" spans="1:4">
      <c r="A423" s="145">
        <v>20603</v>
      </c>
      <c r="B423" s="146" t="s">
        <v>323</v>
      </c>
      <c r="C423" s="242">
        <v>0</v>
      </c>
      <c r="D423" s="242">
        <v>0</v>
      </c>
    </row>
    <row r="424" s="136" customFormat="1" ht="15" customHeight="1" spans="1:4">
      <c r="A424" s="145">
        <v>2060301</v>
      </c>
      <c r="B424" s="148" t="s">
        <v>316</v>
      </c>
      <c r="C424" s="277">
        <v>0</v>
      </c>
      <c r="D424" s="277">
        <v>0</v>
      </c>
    </row>
    <row r="425" s="136" customFormat="1" ht="15" customHeight="1" spans="1:4">
      <c r="A425" s="145">
        <v>2060302</v>
      </c>
      <c r="B425" s="148" t="s">
        <v>324</v>
      </c>
      <c r="C425" s="277">
        <v>0</v>
      </c>
      <c r="D425" s="277">
        <v>0</v>
      </c>
    </row>
    <row r="426" s="136" customFormat="1" ht="15" customHeight="1" spans="1:4">
      <c r="A426" s="145">
        <v>2060303</v>
      </c>
      <c r="B426" s="148" t="s">
        <v>325</v>
      </c>
      <c r="C426" s="277">
        <v>0</v>
      </c>
      <c r="D426" s="277">
        <v>0</v>
      </c>
    </row>
    <row r="427" s="136" customFormat="1" ht="15" customHeight="1" spans="1:4">
      <c r="A427" s="145">
        <v>2060304</v>
      </c>
      <c r="B427" s="148" t="s">
        <v>326</v>
      </c>
      <c r="C427" s="277">
        <v>0</v>
      </c>
      <c r="D427" s="277">
        <v>0</v>
      </c>
    </row>
    <row r="428" s="136" customFormat="1" ht="15" customHeight="1" spans="1:4">
      <c r="A428" s="145">
        <v>2060399</v>
      </c>
      <c r="B428" s="148" t="s">
        <v>327</v>
      </c>
      <c r="C428" s="277">
        <v>0</v>
      </c>
      <c r="D428" s="277">
        <v>0</v>
      </c>
    </row>
    <row r="429" s="136" customFormat="1" ht="15" customHeight="1" spans="1:4">
      <c r="A429" s="145">
        <v>20604</v>
      </c>
      <c r="B429" s="146" t="s">
        <v>328</v>
      </c>
      <c r="C429" s="242">
        <v>0</v>
      </c>
      <c r="D429" s="242">
        <v>0</v>
      </c>
    </row>
    <row r="430" s="136" customFormat="1" ht="15" customHeight="1" spans="1:4">
      <c r="A430" s="145">
        <v>2060401</v>
      </c>
      <c r="B430" s="148" t="s">
        <v>316</v>
      </c>
      <c r="C430" s="277">
        <v>0</v>
      </c>
      <c r="D430" s="277">
        <v>0</v>
      </c>
    </row>
    <row r="431" s="136" customFormat="1" ht="15" customHeight="1" spans="1:4">
      <c r="A431" s="145">
        <v>2060404</v>
      </c>
      <c r="B431" s="148" t="s">
        <v>329</v>
      </c>
      <c r="C431" s="277">
        <v>0</v>
      </c>
      <c r="D431" s="277">
        <v>0</v>
      </c>
    </row>
    <row r="432" s="136" customFormat="1" ht="15" customHeight="1" spans="1:4">
      <c r="A432" s="145">
        <v>2060499</v>
      </c>
      <c r="B432" s="148" t="s">
        <v>330</v>
      </c>
      <c r="C432" s="277">
        <v>0</v>
      </c>
      <c r="D432" s="277">
        <v>0</v>
      </c>
    </row>
    <row r="433" s="136" customFormat="1" ht="15" customHeight="1" spans="1:4">
      <c r="A433" s="145">
        <v>20605</v>
      </c>
      <c r="B433" s="146" t="s">
        <v>331</v>
      </c>
      <c r="C433" s="242">
        <v>557</v>
      </c>
      <c r="D433" s="242">
        <v>0</v>
      </c>
    </row>
    <row r="434" s="136" customFormat="1" ht="15" customHeight="1" spans="1:4">
      <c r="A434" s="145">
        <v>2060501</v>
      </c>
      <c r="B434" s="148" t="s">
        <v>316</v>
      </c>
      <c r="C434" s="277">
        <v>532</v>
      </c>
      <c r="D434" s="277">
        <v>0</v>
      </c>
    </row>
    <row r="435" s="136" customFormat="1" ht="15" customHeight="1" spans="1:4">
      <c r="A435" s="145">
        <v>2060502</v>
      </c>
      <c r="B435" s="148" t="s">
        <v>332</v>
      </c>
      <c r="C435" s="277">
        <v>0</v>
      </c>
      <c r="D435" s="277">
        <v>0</v>
      </c>
    </row>
    <row r="436" s="136" customFormat="1" ht="15" customHeight="1" spans="1:4">
      <c r="A436" s="145">
        <v>2060503</v>
      </c>
      <c r="B436" s="148" t="s">
        <v>333</v>
      </c>
      <c r="C436" s="277">
        <v>0</v>
      </c>
      <c r="D436" s="277">
        <v>0</v>
      </c>
    </row>
    <row r="437" s="136" customFormat="1" ht="15" customHeight="1" spans="1:4">
      <c r="A437" s="145">
        <v>2060599</v>
      </c>
      <c r="B437" s="148" t="s">
        <v>334</v>
      </c>
      <c r="C437" s="277">
        <v>25</v>
      </c>
      <c r="D437" s="277">
        <v>0</v>
      </c>
    </row>
    <row r="438" s="136" customFormat="1" ht="15" customHeight="1" spans="1:4">
      <c r="A438" s="145">
        <v>20606</v>
      </c>
      <c r="B438" s="146" t="s">
        <v>335</v>
      </c>
      <c r="C438" s="242">
        <v>30</v>
      </c>
      <c r="D438" s="242">
        <v>0</v>
      </c>
    </row>
    <row r="439" s="136" customFormat="1" ht="15" customHeight="1" spans="1:4">
      <c r="A439" s="145">
        <v>2060601</v>
      </c>
      <c r="B439" s="148" t="s">
        <v>336</v>
      </c>
      <c r="C439" s="277">
        <v>0</v>
      </c>
      <c r="D439" s="277">
        <v>0</v>
      </c>
    </row>
    <row r="440" s="136" customFormat="1" ht="15" customHeight="1" spans="1:4">
      <c r="A440" s="145">
        <v>2060602</v>
      </c>
      <c r="B440" s="148" t="s">
        <v>337</v>
      </c>
      <c r="C440" s="277">
        <v>0</v>
      </c>
      <c r="D440" s="277">
        <v>0</v>
      </c>
    </row>
    <row r="441" s="136" customFormat="1" ht="15" customHeight="1" spans="1:4">
      <c r="A441" s="145">
        <v>2060603</v>
      </c>
      <c r="B441" s="148" t="s">
        <v>338</v>
      </c>
      <c r="C441" s="277">
        <v>0</v>
      </c>
      <c r="D441" s="277">
        <v>0</v>
      </c>
    </row>
    <row r="442" s="136" customFormat="1" ht="15" customHeight="1" spans="1:4">
      <c r="A442" s="145">
        <v>2060699</v>
      </c>
      <c r="B442" s="148" t="s">
        <v>339</v>
      </c>
      <c r="C442" s="277">
        <v>30</v>
      </c>
      <c r="D442" s="277">
        <v>0</v>
      </c>
    </row>
    <row r="443" s="136" customFormat="1" ht="15" customHeight="1" spans="1:4">
      <c r="A443" s="145">
        <v>20607</v>
      </c>
      <c r="B443" s="146" t="s">
        <v>340</v>
      </c>
      <c r="C443" s="242">
        <v>391</v>
      </c>
      <c r="D443" s="242">
        <v>0</v>
      </c>
    </row>
    <row r="444" s="136" customFormat="1" ht="15" customHeight="1" spans="1:4">
      <c r="A444" s="145">
        <v>2060701</v>
      </c>
      <c r="B444" s="148" t="s">
        <v>316</v>
      </c>
      <c r="C444" s="277">
        <v>165</v>
      </c>
      <c r="D444" s="277">
        <v>0</v>
      </c>
    </row>
    <row r="445" s="136" customFormat="1" ht="15" customHeight="1" spans="1:4">
      <c r="A445" s="145">
        <v>2060702</v>
      </c>
      <c r="B445" s="148" t="s">
        <v>341</v>
      </c>
      <c r="C445" s="277">
        <v>173</v>
      </c>
      <c r="D445" s="277">
        <v>0</v>
      </c>
    </row>
    <row r="446" s="136" customFormat="1" ht="15" customHeight="1" spans="1:4">
      <c r="A446" s="145">
        <v>2060703</v>
      </c>
      <c r="B446" s="148" t="s">
        <v>342</v>
      </c>
      <c r="C446" s="277">
        <v>0</v>
      </c>
      <c r="D446" s="277">
        <v>0</v>
      </c>
    </row>
    <row r="447" s="136" customFormat="1" ht="15" customHeight="1" spans="1:4">
      <c r="A447" s="145">
        <v>2060704</v>
      </c>
      <c r="B447" s="148" t="s">
        <v>343</v>
      </c>
      <c r="C447" s="277">
        <v>0</v>
      </c>
      <c r="D447" s="277">
        <v>0</v>
      </c>
    </row>
    <row r="448" s="136" customFormat="1" ht="15" customHeight="1" spans="1:4">
      <c r="A448" s="145">
        <v>2060705</v>
      </c>
      <c r="B448" s="148" t="s">
        <v>344</v>
      </c>
      <c r="C448" s="277">
        <v>0</v>
      </c>
      <c r="D448" s="277">
        <v>0</v>
      </c>
    </row>
    <row r="449" s="136" customFormat="1" ht="15" customHeight="1" spans="1:4">
      <c r="A449" s="145">
        <v>2060799</v>
      </c>
      <c r="B449" s="148" t="s">
        <v>345</v>
      </c>
      <c r="C449" s="277">
        <v>53</v>
      </c>
      <c r="D449" s="277">
        <v>0</v>
      </c>
    </row>
    <row r="450" s="136" customFormat="1" ht="15" customHeight="1" spans="1:4">
      <c r="A450" s="145">
        <v>20608</v>
      </c>
      <c r="B450" s="146" t="s">
        <v>346</v>
      </c>
      <c r="C450" s="242">
        <v>0</v>
      </c>
      <c r="D450" s="242">
        <v>0</v>
      </c>
    </row>
    <row r="451" s="136" customFormat="1" ht="15" customHeight="1" spans="1:4">
      <c r="A451" s="145">
        <v>2060801</v>
      </c>
      <c r="B451" s="148" t="s">
        <v>347</v>
      </c>
      <c r="C451" s="277">
        <v>0</v>
      </c>
      <c r="D451" s="277">
        <v>0</v>
      </c>
    </row>
    <row r="452" s="136" customFormat="1" ht="15" customHeight="1" spans="1:4">
      <c r="A452" s="145">
        <v>2060802</v>
      </c>
      <c r="B452" s="148" t="s">
        <v>348</v>
      </c>
      <c r="C452" s="277">
        <v>0</v>
      </c>
      <c r="D452" s="277">
        <v>0</v>
      </c>
    </row>
    <row r="453" s="136" customFormat="1" ht="15" customHeight="1" spans="1:4">
      <c r="A453" s="145">
        <v>2060899</v>
      </c>
      <c r="B453" s="148" t="s">
        <v>349</v>
      </c>
      <c r="C453" s="277">
        <v>0</v>
      </c>
      <c r="D453" s="277">
        <v>0</v>
      </c>
    </row>
    <row r="454" s="136" customFormat="1" ht="15" customHeight="1" spans="1:4">
      <c r="A454" s="145">
        <v>20609</v>
      </c>
      <c r="B454" s="146" t="s">
        <v>350</v>
      </c>
      <c r="C454" s="242">
        <v>20</v>
      </c>
      <c r="D454" s="242">
        <v>0</v>
      </c>
    </row>
    <row r="455" s="136" customFormat="1" ht="15" customHeight="1" spans="1:4">
      <c r="A455" s="145">
        <v>2060901</v>
      </c>
      <c r="B455" s="148" t="s">
        <v>351</v>
      </c>
      <c r="C455" s="277">
        <v>0</v>
      </c>
      <c r="D455" s="277">
        <v>0</v>
      </c>
    </row>
    <row r="456" s="136" customFormat="1" ht="15" customHeight="1" spans="1:4">
      <c r="A456" s="145">
        <v>2060902</v>
      </c>
      <c r="B456" s="148" t="s">
        <v>352</v>
      </c>
      <c r="C456" s="277">
        <v>0</v>
      </c>
      <c r="D456" s="277">
        <v>0</v>
      </c>
    </row>
    <row r="457" s="136" customFormat="1" ht="15" customHeight="1" spans="1:4">
      <c r="A457" s="145"/>
      <c r="B457" s="148" t="s">
        <v>353</v>
      </c>
      <c r="C457" s="277">
        <v>20</v>
      </c>
      <c r="D457" s="277">
        <v>0</v>
      </c>
    </row>
    <row r="458" s="136" customFormat="1" ht="15" customHeight="1" spans="1:4">
      <c r="A458" s="145">
        <v>20699</v>
      </c>
      <c r="B458" s="146" t="s">
        <v>354</v>
      </c>
      <c r="C458" s="242">
        <v>124</v>
      </c>
      <c r="D458" s="242">
        <v>0</v>
      </c>
    </row>
    <row r="459" s="136" customFormat="1" ht="15" customHeight="1" spans="1:4">
      <c r="A459" s="145">
        <v>2069901</v>
      </c>
      <c r="B459" s="148" t="s">
        <v>355</v>
      </c>
      <c r="C459" s="277">
        <v>25</v>
      </c>
      <c r="D459" s="277">
        <v>0</v>
      </c>
    </row>
    <row r="460" s="136" customFormat="1" ht="15" customHeight="1" spans="1:4">
      <c r="A460" s="145">
        <v>2069902</v>
      </c>
      <c r="B460" s="148" t="s">
        <v>356</v>
      </c>
      <c r="C460" s="277">
        <v>0</v>
      </c>
      <c r="D460" s="277">
        <v>0</v>
      </c>
    </row>
    <row r="461" s="136" customFormat="1" ht="15" customHeight="1" spans="1:4">
      <c r="A461" s="145">
        <v>2069903</v>
      </c>
      <c r="B461" s="148" t="s">
        <v>357</v>
      </c>
      <c r="C461" s="277">
        <v>0</v>
      </c>
      <c r="D461" s="277">
        <v>0</v>
      </c>
    </row>
    <row r="462" s="136" customFormat="1" ht="15" customHeight="1" spans="1:4">
      <c r="A462" s="145">
        <v>2069999</v>
      </c>
      <c r="B462" s="148" t="s">
        <v>358</v>
      </c>
      <c r="C462" s="277">
        <v>99</v>
      </c>
      <c r="D462" s="277">
        <v>0</v>
      </c>
    </row>
    <row r="463" s="136" customFormat="1" ht="15" customHeight="1" spans="1:4">
      <c r="A463" s="145">
        <v>207</v>
      </c>
      <c r="B463" s="146" t="s">
        <v>359</v>
      </c>
      <c r="C463" s="242">
        <v>12380</v>
      </c>
      <c r="D463" s="242">
        <v>0</v>
      </c>
    </row>
    <row r="464" s="136" customFormat="1" ht="15" customHeight="1" spans="1:4">
      <c r="A464" s="145">
        <v>20701</v>
      </c>
      <c r="B464" s="146" t="s">
        <v>360</v>
      </c>
      <c r="C464" s="277">
        <v>6420</v>
      </c>
      <c r="D464" s="277">
        <v>0</v>
      </c>
    </row>
    <row r="465" s="136" customFormat="1" ht="15" customHeight="1" spans="1:4">
      <c r="A465" s="145">
        <v>2070101</v>
      </c>
      <c r="B465" s="148" t="s">
        <v>57</v>
      </c>
      <c r="C465" s="277">
        <v>2877</v>
      </c>
      <c r="D465" s="277">
        <v>0</v>
      </c>
    </row>
    <row r="466" s="136" customFormat="1" ht="15" customHeight="1" spans="1:4">
      <c r="A466" s="145">
        <v>2070102</v>
      </c>
      <c r="B466" s="148" t="s">
        <v>58</v>
      </c>
      <c r="C466" s="277">
        <v>176</v>
      </c>
      <c r="D466" s="277">
        <v>0</v>
      </c>
    </row>
    <row r="467" s="136" customFormat="1" ht="15" customHeight="1" spans="1:4">
      <c r="A467" s="145">
        <v>2070103</v>
      </c>
      <c r="B467" s="148" t="s">
        <v>59</v>
      </c>
      <c r="C467" s="277">
        <v>121</v>
      </c>
      <c r="D467" s="277">
        <v>0</v>
      </c>
    </row>
    <row r="468" s="232" customFormat="1" ht="15" customHeight="1" spans="1:4">
      <c r="A468" s="145">
        <v>2070104</v>
      </c>
      <c r="B468" s="148" t="s">
        <v>361</v>
      </c>
      <c r="C468" s="277">
        <v>622</v>
      </c>
      <c r="D468" s="277">
        <v>0</v>
      </c>
    </row>
    <row r="469" s="136" customFormat="1" ht="15" customHeight="1" spans="1:4">
      <c r="A469" s="145">
        <v>2070105</v>
      </c>
      <c r="B469" s="148" t="s">
        <v>362</v>
      </c>
      <c r="C469" s="277">
        <v>0</v>
      </c>
      <c r="D469" s="277">
        <v>0</v>
      </c>
    </row>
    <row r="470" s="136" customFormat="1" ht="15" customHeight="1" spans="1:4">
      <c r="A470" s="145">
        <v>2070106</v>
      </c>
      <c r="B470" s="148" t="s">
        <v>363</v>
      </c>
      <c r="C470" s="277">
        <v>0</v>
      </c>
      <c r="D470" s="277">
        <v>0</v>
      </c>
    </row>
    <row r="471" s="136" customFormat="1" ht="15" customHeight="1" spans="1:4">
      <c r="A471" s="145">
        <v>2070107</v>
      </c>
      <c r="B471" s="148" t="s">
        <v>364</v>
      </c>
      <c r="C471" s="277">
        <v>44</v>
      </c>
      <c r="D471" s="277">
        <v>0</v>
      </c>
    </row>
    <row r="472" s="136" customFormat="1" ht="15" customHeight="1" spans="1:4">
      <c r="A472" s="145">
        <v>2070108</v>
      </c>
      <c r="B472" s="148" t="s">
        <v>365</v>
      </c>
      <c r="C472" s="277">
        <v>0</v>
      </c>
      <c r="D472" s="277">
        <v>0</v>
      </c>
    </row>
    <row r="473" s="136" customFormat="1" ht="15" customHeight="1" spans="1:4">
      <c r="A473" s="145">
        <v>2070109</v>
      </c>
      <c r="B473" s="148" t="s">
        <v>366</v>
      </c>
      <c r="C473" s="277">
        <v>1485</v>
      </c>
      <c r="D473" s="277">
        <v>0</v>
      </c>
    </row>
    <row r="474" s="136" customFormat="1" ht="15" customHeight="1" spans="1:4">
      <c r="A474" s="145">
        <v>2070110</v>
      </c>
      <c r="B474" s="148" t="s">
        <v>367</v>
      </c>
      <c r="C474" s="277">
        <v>0</v>
      </c>
      <c r="D474" s="277">
        <v>0</v>
      </c>
    </row>
    <row r="475" s="136" customFormat="1" ht="15" customHeight="1" spans="1:4">
      <c r="A475" s="145">
        <v>2070111</v>
      </c>
      <c r="B475" s="148" t="s">
        <v>368</v>
      </c>
      <c r="C475" s="277">
        <v>75</v>
      </c>
      <c r="D475" s="277">
        <v>0</v>
      </c>
    </row>
    <row r="476" s="136" customFormat="1" ht="15" customHeight="1" spans="1:4">
      <c r="A476" s="145">
        <v>2070112</v>
      </c>
      <c r="B476" s="148" t="s">
        <v>369</v>
      </c>
      <c r="C476" s="277">
        <v>26</v>
      </c>
      <c r="D476" s="277">
        <v>0</v>
      </c>
    </row>
    <row r="477" s="232" customFormat="1" ht="15" customHeight="1" spans="1:4">
      <c r="A477" s="145">
        <v>2070113</v>
      </c>
      <c r="B477" s="148" t="s">
        <v>370</v>
      </c>
      <c r="C477" s="277">
        <v>15</v>
      </c>
      <c r="D477" s="277">
        <v>0</v>
      </c>
    </row>
    <row r="478" s="136" customFormat="1" ht="15" customHeight="1" spans="1:4">
      <c r="A478" s="145">
        <v>2070114</v>
      </c>
      <c r="B478" s="148" t="s">
        <v>371</v>
      </c>
      <c r="C478" s="277">
        <v>41</v>
      </c>
      <c r="D478" s="277">
        <v>0</v>
      </c>
    </row>
    <row r="479" s="136" customFormat="1" ht="15" customHeight="1" spans="1:4">
      <c r="A479" s="145">
        <v>2070199</v>
      </c>
      <c r="B479" s="148" t="s">
        <v>372</v>
      </c>
      <c r="C479" s="277">
        <v>938</v>
      </c>
      <c r="D479" s="277">
        <v>0</v>
      </c>
    </row>
    <row r="480" s="136" customFormat="1" ht="15" customHeight="1" spans="1:4">
      <c r="A480" s="145">
        <v>20702</v>
      </c>
      <c r="B480" s="146" t="s">
        <v>373</v>
      </c>
      <c r="C480" s="242">
        <v>656</v>
      </c>
      <c r="D480" s="242">
        <v>0</v>
      </c>
    </row>
    <row r="481" s="136" customFormat="1" ht="15" customHeight="1" spans="1:4">
      <c r="A481" s="145">
        <v>2070201</v>
      </c>
      <c r="B481" s="148" t="s">
        <v>57</v>
      </c>
      <c r="C481" s="277">
        <v>0</v>
      </c>
      <c r="D481" s="277">
        <v>0</v>
      </c>
    </row>
    <row r="482" s="136" customFormat="1" ht="15" customHeight="1" spans="1:4">
      <c r="A482" s="145">
        <v>2070202</v>
      </c>
      <c r="B482" s="148" t="s">
        <v>58</v>
      </c>
      <c r="C482" s="277">
        <v>0</v>
      </c>
      <c r="D482" s="277">
        <v>0</v>
      </c>
    </row>
    <row r="483" s="232" customFormat="1" ht="15" customHeight="1" spans="1:4">
      <c r="A483" s="145">
        <v>2070203</v>
      </c>
      <c r="B483" s="148" t="s">
        <v>59</v>
      </c>
      <c r="C483" s="277">
        <v>0</v>
      </c>
      <c r="D483" s="277">
        <v>0</v>
      </c>
    </row>
    <row r="484" s="136" customFormat="1" ht="15" customHeight="1" spans="1:4">
      <c r="A484" s="145">
        <v>2070204</v>
      </c>
      <c r="B484" s="148" t="s">
        <v>374</v>
      </c>
      <c r="C484" s="277">
        <v>0</v>
      </c>
      <c r="D484" s="277">
        <v>0</v>
      </c>
    </row>
    <row r="485" s="136" customFormat="1" ht="15" customHeight="1" spans="1:4">
      <c r="A485" s="145">
        <v>2070205</v>
      </c>
      <c r="B485" s="148" t="s">
        <v>375</v>
      </c>
      <c r="C485" s="277">
        <v>655</v>
      </c>
      <c r="D485" s="277">
        <v>0</v>
      </c>
    </row>
    <row r="486" s="136" customFormat="1" ht="15" customHeight="1" spans="1:4">
      <c r="A486" s="145">
        <v>2070206</v>
      </c>
      <c r="B486" s="148" t="s">
        <v>376</v>
      </c>
      <c r="C486" s="277">
        <v>0</v>
      </c>
      <c r="D486" s="277">
        <v>0</v>
      </c>
    </row>
    <row r="487" s="136" customFormat="1" ht="15" customHeight="1" spans="1:4">
      <c r="A487" s="145">
        <v>2070299</v>
      </c>
      <c r="B487" s="148" t="s">
        <v>377</v>
      </c>
      <c r="C487" s="277">
        <v>1</v>
      </c>
      <c r="D487" s="277">
        <v>0</v>
      </c>
    </row>
    <row r="488" s="136" customFormat="1" ht="15" customHeight="1" spans="1:4">
      <c r="A488" s="145">
        <v>20703</v>
      </c>
      <c r="B488" s="146" t="s">
        <v>378</v>
      </c>
      <c r="C488" s="242">
        <v>1848</v>
      </c>
      <c r="D488" s="242">
        <v>0</v>
      </c>
    </row>
    <row r="489" s="136" customFormat="1" ht="15" customHeight="1" spans="1:4">
      <c r="A489" s="145">
        <v>2070301</v>
      </c>
      <c r="B489" s="148" t="s">
        <v>57</v>
      </c>
      <c r="C489" s="277">
        <v>3</v>
      </c>
      <c r="D489" s="277">
        <v>0</v>
      </c>
    </row>
    <row r="490" s="136" customFormat="1" ht="15" customHeight="1" spans="1:4">
      <c r="A490" s="145">
        <v>2070302</v>
      </c>
      <c r="B490" s="148" t="s">
        <v>58</v>
      </c>
      <c r="C490" s="277">
        <v>41</v>
      </c>
      <c r="D490" s="277">
        <v>0</v>
      </c>
    </row>
    <row r="491" s="136" customFormat="1" ht="15" customHeight="1" spans="1:4">
      <c r="A491" s="145">
        <v>2070303</v>
      </c>
      <c r="B491" s="148" t="s">
        <v>59</v>
      </c>
      <c r="C491" s="277">
        <v>0</v>
      </c>
      <c r="D491" s="277">
        <v>0</v>
      </c>
    </row>
    <row r="492" s="232" customFormat="1" ht="15" customHeight="1" spans="1:4">
      <c r="A492" s="145">
        <v>2070304</v>
      </c>
      <c r="B492" s="148" t="s">
        <v>379</v>
      </c>
      <c r="C492" s="277">
        <v>0</v>
      </c>
      <c r="D492" s="277">
        <v>0</v>
      </c>
    </row>
    <row r="493" s="136" customFormat="1" ht="15" customHeight="1" spans="1:4">
      <c r="A493" s="145">
        <v>2070305</v>
      </c>
      <c r="B493" s="148" t="s">
        <v>380</v>
      </c>
      <c r="C493" s="277">
        <v>20</v>
      </c>
      <c r="D493" s="277">
        <v>0</v>
      </c>
    </row>
    <row r="494" s="136" customFormat="1" ht="15" customHeight="1" spans="1:4">
      <c r="A494" s="145">
        <v>2070306</v>
      </c>
      <c r="B494" s="148" t="s">
        <v>381</v>
      </c>
      <c r="C494" s="277">
        <v>100</v>
      </c>
      <c r="D494" s="277">
        <v>0</v>
      </c>
    </row>
    <row r="495" s="136" customFormat="1" ht="15" customHeight="1" spans="1:4">
      <c r="A495" s="145">
        <v>2070307</v>
      </c>
      <c r="B495" s="148" t="s">
        <v>382</v>
      </c>
      <c r="C495" s="277">
        <v>0</v>
      </c>
      <c r="D495" s="277">
        <v>0</v>
      </c>
    </row>
    <row r="496" s="136" customFormat="1" ht="15" customHeight="1" spans="1:4">
      <c r="A496" s="145">
        <v>2070308</v>
      </c>
      <c r="B496" s="148" t="s">
        <v>383</v>
      </c>
      <c r="C496" s="277">
        <v>10</v>
      </c>
      <c r="D496" s="277">
        <v>0</v>
      </c>
    </row>
    <row r="497" s="136" customFormat="1" ht="15" customHeight="1" spans="1:4">
      <c r="A497" s="145">
        <v>2070309</v>
      </c>
      <c r="B497" s="148" t="s">
        <v>384</v>
      </c>
      <c r="C497" s="277">
        <v>0</v>
      </c>
      <c r="D497" s="277">
        <v>0</v>
      </c>
    </row>
    <row r="498" s="232" customFormat="1" ht="15" customHeight="1" spans="1:4">
      <c r="A498" s="145">
        <v>2070399</v>
      </c>
      <c r="B498" s="148" t="s">
        <v>385</v>
      </c>
      <c r="C498" s="277">
        <v>1674</v>
      </c>
      <c r="D498" s="277">
        <v>0</v>
      </c>
    </row>
    <row r="499" s="136" customFormat="1" ht="15" customHeight="1" spans="1:4">
      <c r="A499" s="145">
        <v>20706</v>
      </c>
      <c r="B499" s="146" t="s">
        <v>386</v>
      </c>
      <c r="C499" s="242">
        <v>457</v>
      </c>
      <c r="D499" s="242">
        <v>0</v>
      </c>
    </row>
    <row r="500" s="136" customFormat="1" ht="15" customHeight="1" spans="1:4">
      <c r="A500" s="145">
        <v>2070601</v>
      </c>
      <c r="B500" s="148" t="s">
        <v>57</v>
      </c>
      <c r="C500" s="277">
        <v>0</v>
      </c>
      <c r="D500" s="277">
        <v>0</v>
      </c>
    </row>
    <row r="501" s="136" customFormat="1" ht="15" customHeight="1" spans="1:4">
      <c r="A501" s="145">
        <v>2070602</v>
      </c>
      <c r="B501" s="148" t="s">
        <v>58</v>
      </c>
      <c r="C501" s="277">
        <v>0</v>
      </c>
      <c r="D501" s="277">
        <v>0</v>
      </c>
    </row>
    <row r="502" s="136" customFormat="1" ht="15" customHeight="1" spans="1:4">
      <c r="A502" s="145">
        <v>2070603</v>
      </c>
      <c r="B502" s="148" t="s">
        <v>59</v>
      </c>
      <c r="C502" s="277">
        <v>445</v>
      </c>
      <c r="D502" s="277">
        <v>0</v>
      </c>
    </row>
    <row r="503" s="136" customFormat="1" ht="15" customHeight="1" spans="1:4">
      <c r="A503" s="145">
        <v>2070604</v>
      </c>
      <c r="B503" s="148" t="s">
        <v>387</v>
      </c>
      <c r="C503" s="277">
        <v>0</v>
      </c>
      <c r="D503" s="277">
        <v>0</v>
      </c>
    </row>
    <row r="504" s="232" customFormat="1" ht="15" customHeight="1" spans="1:4">
      <c r="A504" s="145">
        <v>2070605</v>
      </c>
      <c r="B504" s="148" t="s">
        <v>388</v>
      </c>
      <c r="C504" s="277">
        <v>0</v>
      </c>
      <c r="D504" s="277">
        <v>0</v>
      </c>
    </row>
    <row r="505" s="136" customFormat="1" ht="15" customHeight="1" spans="1:4">
      <c r="A505" s="145">
        <v>2070606</v>
      </c>
      <c r="B505" s="148" t="s">
        <v>389</v>
      </c>
      <c r="C505" s="277">
        <v>0</v>
      </c>
      <c r="D505" s="277">
        <v>0</v>
      </c>
    </row>
    <row r="506" s="136" customFormat="1" ht="15" customHeight="1" spans="1:4">
      <c r="A506" s="145">
        <v>2070607</v>
      </c>
      <c r="B506" s="148" t="s">
        <v>390</v>
      </c>
      <c r="C506" s="277">
        <v>12</v>
      </c>
      <c r="D506" s="277">
        <v>0</v>
      </c>
    </row>
    <row r="507" s="136" customFormat="1" ht="15" customHeight="1" spans="1:4">
      <c r="A507" s="145">
        <v>2070699</v>
      </c>
      <c r="B507" s="148" t="s">
        <v>391</v>
      </c>
      <c r="C507" s="277">
        <v>0</v>
      </c>
      <c r="D507" s="277">
        <v>0</v>
      </c>
    </row>
    <row r="508" s="136" customFormat="1" ht="15" customHeight="1" spans="1:4">
      <c r="A508" s="145">
        <v>20708</v>
      </c>
      <c r="B508" s="146" t="s">
        <v>392</v>
      </c>
      <c r="C508" s="242">
        <v>2763</v>
      </c>
      <c r="D508" s="242">
        <v>0</v>
      </c>
    </row>
    <row r="509" s="136" customFormat="1" ht="15" customHeight="1" spans="1:4">
      <c r="A509" s="145">
        <v>2070801</v>
      </c>
      <c r="B509" s="148" t="s">
        <v>57</v>
      </c>
      <c r="C509" s="277">
        <v>0</v>
      </c>
      <c r="D509" s="277">
        <v>0</v>
      </c>
    </row>
    <row r="510" s="136" customFormat="1" ht="15" customHeight="1" spans="1:4">
      <c r="A510" s="145">
        <v>2070802</v>
      </c>
      <c r="B510" s="148" t="s">
        <v>58</v>
      </c>
      <c r="C510" s="277">
        <v>0</v>
      </c>
      <c r="D510" s="277">
        <v>0</v>
      </c>
    </row>
    <row r="511" s="136" customFormat="1" ht="15" customHeight="1" spans="1:4">
      <c r="A511" s="145">
        <v>2070803</v>
      </c>
      <c r="B511" s="148" t="s">
        <v>59</v>
      </c>
      <c r="C511" s="277">
        <v>0</v>
      </c>
      <c r="D511" s="277">
        <v>0</v>
      </c>
    </row>
    <row r="512" s="136" customFormat="1" ht="15" customHeight="1" spans="1:4">
      <c r="A512" s="145">
        <v>2070804</v>
      </c>
      <c r="B512" s="148" t="s">
        <v>393</v>
      </c>
      <c r="C512" s="277">
        <v>2260</v>
      </c>
      <c r="D512" s="277">
        <v>0</v>
      </c>
    </row>
    <row r="513" s="136" customFormat="1" ht="15" customHeight="1" spans="1:4">
      <c r="A513" s="145">
        <v>2070805</v>
      </c>
      <c r="B513" s="148" t="s">
        <v>394</v>
      </c>
      <c r="C513" s="277">
        <v>503</v>
      </c>
      <c r="D513" s="277">
        <v>0</v>
      </c>
    </row>
    <row r="514" s="136" customFormat="1" ht="15" customHeight="1" spans="1:4">
      <c r="A514" s="145"/>
      <c r="B514" s="148" t="s">
        <v>395</v>
      </c>
      <c r="C514" s="277">
        <v>0</v>
      </c>
      <c r="D514" s="277">
        <v>0</v>
      </c>
    </row>
    <row r="515" s="136" customFormat="1" ht="15" customHeight="1" spans="1:4">
      <c r="A515" s="145">
        <v>2070899</v>
      </c>
      <c r="B515" s="148" t="s">
        <v>396</v>
      </c>
      <c r="C515" s="277">
        <v>0</v>
      </c>
      <c r="D515" s="277">
        <v>0</v>
      </c>
    </row>
    <row r="516" s="136" customFormat="1" ht="15" customHeight="1" spans="1:4">
      <c r="A516" s="145">
        <v>20799</v>
      </c>
      <c r="B516" s="146" t="s">
        <v>397</v>
      </c>
      <c r="C516" s="242">
        <v>236</v>
      </c>
      <c r="D516" s="242">
        <v>0</v>
      </c>
    </row>
    <row r="517" s="136" customFormat="1" ht="15" customHeight="1" spans="1:4">
      <c r="A517" s="145">
        <v>2079902</v>
      </c>
      <c r="B517" s="148" t="s">
        <v>398</v>
      </c>
      <c r="C517" s="277">
        <v>0</v>
      </c>
      <c r="D517" s="277">
        <v>0</v>
      </c>
    </row>
    <row r="518" s="136" customFormat="1" ht="15" customHeight="1" spans="1:4">
      <c r="A518" s="145">
        <v>2079903</v>
      </c>
      <c r="B518" s="148" t="s">
        <v>399</v>
      </c>
      <c r="C518" s="277">
        <v>0</v>
      </c>
      <c r="D518" s="277">
        <v>0</v>
      </c>
    </row>
    <row r="519" s="136" customFormat="1" ht="15" customHeight="1" spans="1:4">
      <c r="A519" s="145">
        <v>2079999</v>
      </c>
      <c r="B519" s="148" t="s">
        <v>400</v>
      </c>
      <c r="C519" s="277">
        <v>236</v>
      </c>
      <c r="D519" s="277">
        <v>0</v>
      </c>
    </row>
    <row r="520" s="136" customFormat="1" ht="15" customHeight="1" spans="1:4">
      <c r="A520" s="145">
        <v>208</v>
      </c>
      <c r="B520" s="146" t="s">
        <v>401</v>
      </c>
      <c r="C520" s="242">
        <v>119804</v>
      </c>
      <c r="D520" s="242">
        <v>7003</v>
      </c>
    </row>
    <row r="521" s="136" customFormat="1" ht="15" customHeight="1" spans="1:4">
      <c r="A521" s="145">
        <v>20801</v>
      </c>
      <c r="B521" s="146" t="s">
        <v>402</v>
      </c>
      <c r="C521" s="242">
        <v>6644</v>
      </c>
      <c r="D521" s="242">
        <v>0</v>
      </c>
    </row>
    <row r="522" s="136" customFormat="1" ht="15" customHeight="1" spans="1:4">
      <c r="A522" s="145">
        <v>2080101</v>
      </c>
      <c r="B522" s="148" t="s">
        <v>57</v>
      </c>
      <c r="C522" s="277">
        <v>4539</v>
      </c>
      <c r="D522" s="277">
        <v>0</v>
      </c>
    </row>
    <row r="523" s="136" customFormat="1" ht="15" customHeight="1" spans="1:4">
      <c r="A523" s="145">
        <v>2080102</v>
      </c>
      <c r="B523" s="148" t="s">
        <v>58</v>
      </c>
      <c r="C523" s="277">
        <v>77</v>
      </c>
      <c r="D523" s="277">
        <v>0</v>
      </c>
    </row>
    <row r="524" s="136" customFormat="1" ht="15" customHeight="1" spans="1:4">
      <c r="A524" s="145">
        <v>2080103</v>
      </c>
      <c r="B524" s="148" t="s">
        <v>59</v>
      </c>
      <c r="C524" s="277">
        <v>275</v>
      </c>
      <c r="D524" s="277">
        <v>0</v>
      </c>
    </row>
    <row r="525" s="136" customFormat="1" ht="15" customHeight="1" spans="1:4">
      <c r="A525" s="145">
        <v>2080104</v>
      </c>
      <c r="B525" s="148" t="s">
        <v>403</v>
      </c>
      <c r="C525" s="277">
        <v>36</v>
      </c>
      <c r="D525" s="277">
        <v>0</v>
      </c>
    </row>
    <row r="526" s="136" customFormat="1" ht="15" customHeight="1" spans="1:4">
      <c r="A526" s="145">
        <v>2080105</v>
      </c>
      <c r="B526" s="148" t="s">
        <v>404</v>
      </c>
      <c r="C526" s="277">
        <v>214</v>
      </c>
      <c r="D526" s="277">
        <v>0</v>
      </c>
    </row>
    <row r="527" s="136" customFormat="1" ht="15" customHeight="1" spans="1:4">
      <c r="A527" s="145">
        <v>2080106</v>
      </c>
      <c r="B527" s="148" t="s">
        <v>405</v>
      </c>
      <c r="C527" s="277">
        <v>123</v>
      </c>
      <c r="D527" s="277">
        <v>0</v>
      </c>
    </row>
    <row r="528" s="136" customFormat="1" ht="15" customHeight="1" spans="1:4">
      <c r="A528" s="145">
        <v>2080107</v>
      </c>
      <c r="B528" s="148" t="s">
        <v>406</v>
      </c>
      <c r="C528" s="277">
        <v>20</v>
      </c>
      <c r="D528" s="277">
        <v>0</v>
      </c>
    </row>
    <row r="529" s="136" customFormat="1" ht="15" customHeight="1" spans="1:4">
      <c r="A529" s="145">
        <v>2080108</v>
      </c>
      <c r="B529" s="148" t="s">
        <v>99</v>
      </c>
      <c r="C529" s="277">
        <v>221</v>
      </c>
      <c r="D529" s="277">
        <v>0</v>
      </c>
    </row>
    <row r="530" s="136" customFormat="1" ht="15" customHeight="1" spans="1:4">
      <c r="A530" s="145">
        <v>2080109</v>
      </c>
      <c r="B530" s="148" t="s">
        <v>407</v>
      </c>
      <c r="C530" s="277">
        <v>472</v>
      </c>
      <c r="D530" s="277">
        <v>0</v>
      </c>
    </row>
    <row r="531" s="136" customFormat="1" ht="15" customHeight="1" spans="1:4">
      <c r="A531" s="145">
        <v>2080110</v>
      </c>
      <c r="B531" s="148" t="s">
        <v>408</v>
      </c>
      <c r="C531" s="277">
        <v>0</v>
      </c>
      <c r="D531" s="277">
        <v>0</v>
      </c>
    </row>
    <row r="532" s="232" customFormat="1" ht="15" customHeight="1" spans="1:4">
      <c r="A532" s="145">
        <v>2080111</v>
      </c>
      <c r="B532" s="148" t="s">
        <v>409</v>
      </c>
      <c r="C532" s="277">
        <v>5</v>
      </c>
      <c r="D532" s="277">
        <v>0</v>
      </c>
    </row>
    <row r="533" s="136" customFormat="1" ht="15" customHeight="1" spans="1:4">
      <c r="A533" s="145">
        <v>2080112</v>
      </c>
      <c r="B533" s="148" t="s">
        <v>410</v>
      </c>
      <c r="C533" s="277">
        <v>115</v>
      </c>
      <c r="D533" s="277">
        <v>0</v>
      </c>
    </row>
    <row r="534" s="136" customFormat="1" ht="15" customHeight="1" spans="1:4">
      <c r="A534" s="145">
        <v>2080199</v>
      </c>
      <c r="B534" s="148" t="s">
        <v>411</v>
      </c>
      <c r="C534" s="277">
        <v>547</v>
      </c>
      <c r="D534" s="277">
        <v>0</v>
      </c>
    </row>
    <row r="535" s="136" customFormat="1" ht="15" customHeight="1" spans="1:4">
      <c r="A535" s="145">
        <v>20802</v>
      </c>
      <c r="B535" s="146" t="s">
        <v>412</v>
      </c>
      <c r="C535" s="242">
        <v>12023</v>
      </c>
      <c r="D535" s="242">
        <v>0</v>
      </c>
    </row>
    <row r="536" s="136" customFormat="1" ht="15" customHeight="1" spans="1:4">
      <c r="A536" s="145">
        <v>2080201</v>
      </c>
      <c r="B536" s="148" t="s">
        <v>57</v>
      </c>
      <c r="C536" s="277">
        <v>1823</v>
      </c>
      <c r="D536" s="277">
        <v>0</v>
      </c>
    </row>
    <row r="537" s="136" customFormat="1" ht="15" customHeight="1" spans="1:4">
      <c r="A537" s="145">
        <v>2080202</v>
      </c>
      <c r="B537" s="148" t="s">
        <v>58</v>
      </c>
      <c r="C537" s="277">
        <v>205</v>
      </c>
      <c r="D537" s="277">
        <v>0</v>
      </c>
    </row>
    <row r="538" s="136" customFormat="1" ht="15" customHeight="1" spans="1:4">
      <c r="A538" s="145">
        <v>2080203</v>
      </c>
      <c r="B538" s="148" t="s">
        <v>59</v>
      </c>
      <c r="C538" s="277">
        <v>437</v>
      </c>
      <c r="D538" s="277">
        <v>0</v>
      </c>
    </row>
    <row r="539" s="136" customFormat="1" ht="15" customHeight="1" spans="1:4">
      <c r="A539" s="145">
        <v>2080206</v>
      </c>
      <c r="B539" s="148" t="s">
        <v>413</v>
      </c>
      <c r="C539" s="277">
        <v>0</v>
      </c>
      <c r="D539" s="277">
        <v>0</v>
      </c>
    </row>
    <row r="540" s="136" customFormat="1" ht="15" customHeight="1" spans="1:4">
      <c r="A540" s="145">
        <v>2080207</v>
      </c>
      <c r="B540" s="148" t="s">
        <v>414</v>
      </c>
      <c r="C540" s="277">
        <v>6</v>
      </c>
      <c r="D540" s="277">
        <v>0</v>
      </c>
    </row>
    <row r="541" s="136" customFormat="1" ht="15" customHeight="1" spans="1:4">
      <c r="A541" s="145">
        <v>2080208</v>
      </c>
      <c r="B541" s="148" t="s">
        <v>415</v>
      </c>
      <c r="C541" s="277">
        <v>7065</v>
      </c>
      <c r="D541" s="277">
        <v>0</v>
      </c>
    </row>
    <row r="542" s="136" customFormat="1" ht="15" customHeight="1" spans="1:4">
      <c r="A542" s="145">
        <v>2080299</v>
      </c>
      <c r="B542" s="148" t="s">
        <v>416</v>
      </c>
      <c r="C542" s="277">
        <v>2487</v>
      </c>
      <c r="D542" s="277">
        <v>0</v>
      </c>
    </row>
    <row r="543" s="136" customFormat="1" ht="15" customHeight="1" spans="1:4">
      <c r="A543" s="145">
        <v>20804</v>
      </c>
      <c r="B543" s="146" t="s">
        <v>417</v>
      </c>
      <c r="C543" s="242">
        <v>0</v>
      </c>
      <c r="D543" s="242">
        <v>0</v>
      </c>
    </row>
    <row r="544" s="136" customFormat="1" ht="15" customHeight="1" spans="1:4">
      <c r="A544" s="145">
        <v>2080402</v>
      </c>
      <c r="B544" s="148" t="s">
        <v>418</v>
      </c>
      <c r="C544" s="277">
        <v>0</v>
      </c>
      <c r="D544" s="277">
        <v>0</v>
      </c>
    </row>
    <row r="545" s="136" customFormat="1" ht="15" customHeight="1" spans="1:4">
      <c r="A545" s="145">
        <v>20805</v>
      </c>
      <c r="B545" s="146" t="s">
        <v>419</v>
      </c>
      <c r="C545" s="242">
        <v>68352</v>
      </c>
      <c r="D545" s="242">
        <v>0</v>
      </c>
    </row>
    <row r="546" s="136" customFormat="1" ht="15" customHeight="1" spans="1:4">
      <c r="A546" s="145">
        <v>2080501</v>
      </c>
      <c r="B546" s="148" t="s">
        <v>420</v>
      </c>
      <c r="C546" s="277">
        <v>18581</v>
      </c>
      <c r="D546" s="277">
        <v>0</v>
      </c>
    </row>
    <row r="547" s="136" customFormat="1" ht="15" customHeight="1" spans="1:4">
      <c r="A547" s="145">
        <v>2080502</v>
      </c>
      <c r="B547" s="148" t="s">
        <v>421</v>
      </c>
      <c r="C547" s="277">
        <v>6564</v>
      </c>
      <c r="D547" s="277">
        <v>0</v>
      </c>
    </row>
    <row r="548" s="136" customFormat="1" ht="15" customHeight="1" spans="1:4">
      <c r="A548" s="145">
        <v>2080503</v>
      </c>
      <c r="B548" s="148" t="s">
        <v>422</v>
      </c>
      <c r="C548" s="277">
        <v>19</v>
      </c>
      <c r="D548" s="277">
        <v>0</v>
      </c>
    </row>
    <row r="549" s="136" customFormat="1" ht="15" customHeight="1" spans="1:4">
      <c r="A549" s="145">
        <v>2080505</v>
      </c>
      <c r="B549" s="148" t="s">
        <v>423</v>
      </c>
      <c r="C549" s="277">
        <v>41067</v>
      </c>
      <c r="D549" s="277">
        <v>0</v>
      </c>
    </row>
    <row r="550" s="136" customFormat="1" ht="15" customHeight="1" spans="1:4">
      <c r="A550" s="145">
        <v>2080506</v>
      </c>
      <c r="B550" s="148" t="s">
        <v>424</v>
      </c>
      <c r="C550" s="277">
        <v>2076</v>
      </c>
      <c r="D550" s="277">
        <v>0</v>
      </c>
    </row>
    <row r="551" s="136" customFormat="1" ht="15" customHeight="1" spans="1:4">
      <c r="A551" s="145">
        <v>2080507</v>
      </c>
      <c r="B551" s="148" t="s">
        <v>425</v>
      </c>
      <c r="C551" s="277">
        <v>27</v>
      </c>
      <c r="D551" s="277">
        <v>0</v>
      </c>
    </row>
    <row r="552" s="136" customFormat="1" ht="15" customHeight="1" spans="1:4">
      <c r="A552" s="145">
        <v>2080599</v>
      </c>
      <c r="B552" s="148" t="s">
        <v>426</v>
      </c>
      <c r="C552" s="277">
        <v>18</v>
      </c>
      <c r="D552" s="277">
        <v>0</v>
      </c>
    </row>
    <row r="553" s="136" customFormat="1" ht="15" customHeight="1" spans="1:4">
      <c r="A553" s="145">
        <v>20806</v>
      </c>
      <c r="B553" s="146" t="s">
        <v>427</v>
      </c>
      <c r="C553" s="242">
        <v>21</v>
      </c>
      <c r="D553" s="242">
        <v>0</v>
      </c>
    </row>
    <row r="554" s="136" customFormat="1" ht="15" customHeight="1" spans="1:4">
      <c r="A554" s="145">
        <v>2080601</v>
      </c>
      <c r="B554" s="148" t="s">
        <v>428</v>
      </c>
      <c r="C554" s="277">
        <v>21</v>
      </c>
      <c r="D554" s="277">
        <v>0</v>
      </c>
    </row>
    <row r="555" s="136" customFormat="1" ht="15" customHeight="1" spans="1:4">
      <c r="A555" s="145">
        <v>2080602</v>
      </c>
      <c r="B555" s="148" t="s">
        <v>429</v>
      </c>
      <c r="C555" s="277">
        <v>0</v>
      </c>
      <c r="D555" s="277">
        <v>0</v>
      </c>
    </row>
    <row r="556" s="136" customFormat="1" ht="15" customHeight="1" spans="1:4">
      <c r="A556" s="145">
        <v>2080699</v>
      </c>
      <c r="B556" s="148" t="s">
        <v>430</v>
      </c>
      <c r="C556" s="277">
        <v>0</v>
      </c>
      <c r="D556" s="277">
        <v>0</v>
      </c>
    </row>
    <row r="557" s="136" customFormat="1" ht="15" customHeight="1" spans="1:4">
      <c r="A557" s="145">
        <v>20807</v>
      </c>
      <c r="B557" s="146" t="s">
        <v>431</v>
      </c>
      <c r="C557" s="242">
        <v>1266</v>
      </c>
      <c r="D557" s="242">
        <v>0</v>
      </c>
    </row>
    <row r="558" s="136" customFormat="1" ht="15" customHeight="1" spans="1:4">
      <c r="A558" s="145">
        <v>2080701</v>
      </c>
      <c r="B558" s="148" t="s">
        <v>432</v>
      </c>
      <c r="C558" s="277">
        <v>0</v>
      </c>
      <c r="D558" s="277">
        <v>0</v>
      </c>
    </row>
    <row r="559" s="136" customFormat="1" ht="15" customHeight="1" spans="1:4">
      <c r="A559" s="145">
        <v>2080702</v>
      </c>
      <c r="B559" s="148" t="s">
        <v>433</v>
      </c>
      <c r="C559" s="277">
        <v>0</v>
      </c>
      <c r="D559" s="277">
        <v>0</v>
      </c>
    </row>
    <row r="560" s="136" customFormat="1" ht="15" customHeight="1" spans="1:4">
      <c r="A560" s="145">
        <v>2080704</v>
      </c>
      <c r="B560" s="148" t="s">
        <v>434</v>
      </c>
      <c r="C560" s="277">
        <v>0</v>
      </c>
      <c r="D560" s="277">
        <v>0</v>
      </c>
    </row>
    <row r="561" s="136" customFormat="1" ht="15" customHeight="1" spans="1:4">
      <c r="A561" s="145">
        <v>2080705</v>
      </c>
      <c r="B561" s="148" t="s">
        <v>435</v>
      </c>
      <c r="C561" s="277">
        <v>0</v>
      </c>
      <c r="D561" s="277">
        <v>0</v>
      </c>
    </row>
    <row r="562" s="136" customFormat="1" ht="15" customHeight="1" spans="1:4">
      <c r="A562" s="145">
        <v>2080709</v>
      </c>
      <c r="B562" s="148" t="s">
        <v>436</v>
      </c>
      <c r="C562" s="277">
        <v>0</v>
      </c>
      <c r="D562" s="277">
        <v>0</v>
      </c>
    </row>
    <row r="563" s="136" customFormat="1" ht="15" customHeight="1" spans="1:4">
      <c r="A563" s="145">
        <v>2080711</v>
      </c>
      <c r="B563" s="148" t="s">
        <v>437</v>
      </c>
      <c r="C563" s="277">
        <v>0</v>
      </c>
      <c r="D563" s="277">
        <v>0</v>
      </c>
    </row>
    <row r="564" s="136" customFormat="1" ht="15" customHeight="1" spans="1:4">
      <c r="A564" s="145">
        <v>2080712</v>
      </c>
      <c r="B564" s="148" t="s">
        <v>438</v>
      </c>
      <c r="C564" s="277">
        <v>0</v>
      </c>
      <c r="D564" s="277">
        <v>0</v>
      </c>
    </row>
    <row r="565" s="136" customFormat="1" ht="15" customHeight="1" spans="1:4">
      <c r="A565" s="145">
        <v>2080713</v>
      </c>
      <c r="B565" s="148" t="s">
        <v>439</v>
      </c>
      <c r="C565" s="277">
        <v>7</v>
      </c>
      <c r="D565" s="277">
        <v>0</v>
      </c>
    </row>
    <row r="566" s="232" customFormat="1" ht="15" customHeight="1" spans="1:4">
      <c r="A566" s="145">
        <v>2080799</v>
      </c>
      <c r="B566" s="148" t="s">
        <v>440</v>
      </c>
      <c r="C566" s="277">
        <v>1259</v>
      </c>
      <c r="D566" s="277">
        <v>0</v>
      </c>
    </row>
    <row r="567" s="136" customFormat="1" ht="15" customHeight="1" spans="1:4">
      <c r="A567" s="145">
        <v>20808</v>
      </c>
      <c r="B567" s="146" t="s">
        <v>441</v>
      </c>
      <c r="C567" s="242">
        <v>5553</v>
      </c>
      <c r="D567" s="242">
        <v>1668</v>
      </c>
    </row>
    <row r="568" s="136" customFormat="1" ht="15" customHeight="1" spans="1:4">
      <c r="A568" s="145">
        <v>2080801</v>
      </c>
      <c r="B568" s="148" t="s">
        <v>442</v>
      </c>
      <c r="C568" s="277">
        <v>843</v>
      </c>
      <c r="D568" s="277">
        <v>0</v>
      </c>
    </row>
    <row r="569" s="136" customFormat="1" ht="15" customHeight="1" spans="1:4">
      <c r="A569" s="145">
        <v>2080802</v>
      </c>
      <c r="B569" s="148" t="s">
        <v>443</v>
      </c>
      <c r="C569" s="277">
        <v>434</v>
      </c>
      <c r="D569" s="277">
        <v>0</v>
      </c>
    </row>
    <row r="570" s="136" customFormat="1" ht="15" customHeight="1" spans="1:4">
      <c r="A570" s="145">
        <v>2080803</v>
      </c>
      <c r="B570" s="148" t="s">
        <v>444</v>
      </c>
      <c r="C570" s="277">
        <v>73</v>
      </c>
      <c r="D570" s="277">
        <v>0</v>
      </c>
    </row>
    <row r="571" s="136" customFormat="1" ht="15" customHeight="1" spans="1:4">
      <c r="A571" s="145">
        <v>2080804</v>
      </c>
      <c r="B571" s="148" t="s">
        <v>445</v>
      </c>
      <c r="C571" s="277">
        <v>3</v>
      </c>
      <c r="D571" s="277">
        <v>0</v>
      </c>
    </row>
    <row r="572" s="136" customFormat="1" ht="15" customHeight="1" spans="1:4">
      <c r="A572" s="145">
        <v>2080805</v>
      </c>
      <c r="B572" s="148" t="s">
        <v>446</v>
      </c>
      <c r="C572" s="277">
        <v>1063</v>
      </c>
      <c r="D572" s="277">
        <v>0</v>
      </c>
    </row>
    <row r="573" s="136" customFormat="1" ht="15" customHeight="1" spans="1:4">
      <c r="A573" s="145">
        <v>2080806</v>
      </c>
      <c r="B573" s="148" t="s">
        <v>447</v>
      </c>
      <c r="C573" s="277">
        <v>115</v>
      </c>
      <c r="D573" s="277">
        <v>0</v>
      </c>
    </row>
    <row r="574" s="136" customFormat="1" ht="15" customHeight="1" spans="1:4">
      <c r="A574" s="145">
        <v>2080899</v>
      </c>
      <c r="B574" s="148" t="s">
        <v>448</v>
      </c>
      <c r="C574" s="277">
        <v>3022</v>
      </c>
      <c r="D574" s="277">
        <v>1668</v>
      </c>
    </row>
    <row r="575" s="136" customFormat="1" ht="15" customHeight="1" spans="1:4">
      <c r="A575" s="145">
        <v>20809</v>
      </c>
      <c r="B575" s="146" t="s">
        <v>449</v>
      </c>
      <c r="C575" s="244">
        <v>961</v>
      </c>
      <c r="D575" s="244">
        <v>0</v>
      </c>
    </row>
    <row r="576" s="136" customFormat="1" ht="15" customHeight="1" spans="1:4">
      <c r="A576" s="145">
        <v>2080901</v>
      </c>
      <c r="B576" s="148" t="s">
        <v>450</v>
      </c>
      <c r="C576" s="277">
        <v>156</v>
      </c>
      <c r="D576" s="277">
        <v>0</v>
      </c>
    </row>
    <row r="577" s="136" customFormat="1" ht="15" customHeight="1" spans="1:4">
      <c r="A577" s="145">
        <v>2080902</v>
      </c>
      <c r="B577" s="148" t="s">
        <v>451</v>
      </c>
      <c r="C577" s="277">
        <v>0</v>
      </c>
      <c r="D577" s="277">
        <v>0</v>
      </c>
    </row>
    <row r="578" s="136" customFormat="1" ht="15" customHeight="1" spans="1:4">
      <c r="A578" s="145">
        <v>2080903</v>
      </c>
      <c r="B578" s="148" t="s">
        <v>452</v>
      </c>
      <c r="C578" s="277">
        <v>130</v>
      </c>
      <c r="D578" s="277">
        <v>0</v>
      </c>
    </row>
    <row r="579" s="136" customFormat="1" ht="15" customHeight="1" spans="1:4">
      <c r="A579" s="145">
        <v>2080904</v>
      </c>
      <c r="B579" s="148" t="s">
        <v>453</v>
      </c>
      <c r="C579" s="277">
        <v>52</v>
      </c>
      <c r="D579" s="277">
        <v>0</v>
      </c>
    </row>
    <row r="580" s="136" customFormat="1" ht="15" customHeight="1" spans="1:4">
      <c r="A580" s="145">
        <v>2080905</v>
      </c>
      <c r="B580" s="148" t="s">
        <v>454</v>
      </c>
      <c r="C580" s="277">
        <v>313</v>
      </c>
      <c r="D580" s="277">
        <v>0</v>
      </c>
    </row>
    <row r="581" s="136" customFormat="1" ht="15" customHeight="1" spans="1:4">
      <c r="A581" s="145">
        <v>2080999</v>
      </c>
      <c r="B581" s="148" t="s">
        <v>455</v>
      </c>
      <c r="C581" s="277">
        <v>310</v>
      </c>
      <c r="D581" s="277">
        <v>0</v>
      </c>
    </row>
    <row r="582" s="136" customFormat="1" ht="15" customHeight="1" spans="1:4">
      <c r="A582" s="145">
        <v>20810</v>
      </c>
      <c r="B582" s="146" t="s">
        <v>456</v>
      </c>
      <c r="C582" s="244">
        <v>3004</v>
      </c>
      <c r="D582" s="244">
        <v>0</v>
      </c>
    </row>
    <row r="583" s="232" customFormat="1" ht="15" customHeight="1" spans="1:4">
      <c r="A583" s="145">
        <v>2081001</v>
      </c>
      <c r="B583" s="148" t="s">
        <v>457</v>
      </c>
      <c r="C583" s="277">
        <v>536</v>
      </c>
      <c r="D583" s="277">
        <v>0</v>
      </c>
    </row>
    <row r="584" s="136" customFormat="1" ht="15" customHeight="1" spans="1:4">
      <c r="A584" s="145">
        <v>2081002</v>
      </c>
      <c r="B584" s="148" t="s">
        <v>458</v>
      </c>
      <c r="C584" s="277">
        <v>505</v>
      </c>
      <c r="D584" s="277">
        <v>0</v>
      </c>
    </row>
    <row r="585" s="136" customFormat="1" ht="15" customHeight="1" spans="1:4">
      <c r="A585" s="145">
        <v>2081003</v>
      </c>
      <c r="B585" s="148" t="s">
        <v>459</v>
      </c>
      <c r="C585" s="277">
        <v>0</v>
      </c>
      <c r="D585" s="277">
        <v>0</v>
      </c>
    </row>
    <row r="586" s="136" customFormat="1" ht="15" customHeight="1" spans="1:4">
      <c r="A586" s="145">
        <v>2081004</v>
      </c>
      <c r="B586" s="148" t="s">
        <v>460</v>
      </c>
      <c r="C586" s="277">
        <v>1089</v>
      </c>
      <c r="D586" s="277">
        <v>0</v>
      </c>
    </row>
    <row r="587" s="232" customFormat="1" ht="15" customHeight="1" spans="1:4">
      <c r="A587" s="145">
        <v>2081005</v>
      </c>
      <c r="B587" s="148" t="s">
        <v>461</v>
      </c>
      <c r="C587" s="277">
        <v>859</v>
      </c>
      <c r="D587" s="277">
        <v>0</v>
      </c>
    </row>
    <row r="588" s="136" customFormat="1" ht="15" customHeight="1" spans="1:4">
      <c r="A588" s="145"/>
      <c r="B588" s="148" t="s">
        <v>462</v>
      </c>
      <c r="C588" s="277">
        <v>0</v>
      </c>
      <c r="D588" s="277">
        <v>0</v>
      </c>
    </row>
    <row r="589" s="136" customFormat="1" ht="15" customHeight="1" spans="1:4">
      <c r="A589" s="145">
        <v>2081099</v>
      </c>
      <c r="B589" s="148" t="s">
        <v>463</v>
      </c>
      <c r="C589" s="277">
        <v>15</v>
      </c>
      <c r="D589" s="277">
        <v>0</v>
      </c>
    </row>
    <row r="590" s="136" customFormat="1" ht="15" customHeight="1" spans="1:4">
      <c r="A590" s="145">
        <v>20811</v>
      </c>
      <c r="B590" s="146" t="s">
        <v>464</v>
      </c>
      <c r="C590" s="242">
        <v>3741</v>
      </c>
      <c r="D590" s="242">
        <v>101</v>
      </c>
    </row>
    <row r="591" s="136" customFormat="1" ht="15" customHeight="1" spans="1:4">
      <c r="A591" s="145">
        <v>2081101</v>
      </c>
      <c r="B591" s="148" t="s">
        <v>57</v>
      </c>
      <c r="C591" s="277">
        <v>616</v>
      </c>
      <c r="D591" s="277">
        <v>0</v>
      </c>
    </row>
    <row r="592" s="136" customFormat="1" ht="15" customHeight="1" spans="1:4">
      <c r="A592" s="145">
        <v>2081102</v>
      </c>
      <c r="B592" s="148" t="s">
        <v>58</v>
      </c>
      <c r="C592" s="277">
        <v>82</v>
      </c>
      <c r="D592" s="277">
        <v>0</v>
      </c>
    </row>
    <row r="593" s="136" customFormat="1" ht="15" customHeight="1" spans="1:4">
      <c r="A593" s="145">
        <v>2081103</v>
      </c>
      <c r="B593" s="148" t="s">
        <v>59</v>
      </c>
      <c r="C593" s="277">
        <v>76</v>
      </c>
      <c r="D593" s="277">
        <v>0</v>
      </c>
    </row>
    <row r="594" s="136" customFormat="1" ht="15" customHeight="1" spans="1:4">
      <c r="A594" s="145">
        <v>2081104</v>
      </c>
      <c r="B594" s="148" t="s">
        <v>465</v>
      </c>
      <c r="C594" s="277">
        <v>150</v>
      </c>
      <c r="D594" s="277">
        <v>0</v>
      </c>
    </row>
    <row r="595" s="136" customFormat="1" ht="15" customHeight="1" spans="1:4">
      <c r="A595" s="145">
        <v>2081105</v>
      </c>
      <c r="B595" s="148" t="s">
        <v>466</v>
      </c>
      <c r="C595" s="277">
        <v>41</v>
      </c>
      <c r="D595" s="277">
        <v>0</v>
      </c>
    </row>
    <row r="596" s="136" customFormat="1" ht="15" customHeight="1" spans="1:4">
      <c r="A596" s="145">
        <v>2081106</v>
      </c>
      <c r="B596" s="148" t="s">
        <v>467</v>
      </c>
      <c r="C596" s="277">
        <v>9</v>
      </c>
      <c r="D596" s="277">
        <v>0</v>
      </c>
    </row>
    <row r="597" s="136" customFormat="1" ht="15" customHeight="1" spans="1:4">
      <c r="A597" s="145">
        <v>2081107</v>
      </c>
      <c r="B597" s="148" t="s">
        <v>468</v>
      </c>
      <c r="C597" s="277">
        <v>445</v>
      </c>
      <c r="D597" s="277">
        <v>0</v>
      </c>
    </row>
    <row r="598" s="136" customFormat="1" ht="15" customHeight="1" spans="1:4">
      <c r="A598" s="145">
        <v>2081199</v>
      </c>
      <c r="B598" s="148" t="s">
        <v>469</v>
      </c>
      <c r="C598" s="277">
        <v>2322</v>
      </c>
      <c r="D598" s="277">
        <v>101</v>
      </c>
    </row>
    <row r="599" s="136" customFormat="1" ht="15" customHeight="1" spans="1:4">
      <c r="A599" s="145">
        <v>20816</v>
      </c>
      <c r="B599" s="146" t="s">
        <v>470</v>
      </c>
      <c r="C599" s="242">
        <v>65</v>
      </c>
      <c r="D599" s="242">
        <v>0</v>
      </c>
    </row>
    <row r="600" s="136" customFormat="1" ht="15" customHeight="1" spans="1:4">
      <c r="A600" s="145">
        <v>2081601</v>
      </c>
      <c r="B600" s="148" t="s">
        <v>57</v>
      </c>
      <c r="C600" s="277">
        <v>60</v>
      </c>
      <c r="D600" s="277">
        <v>0</v>
      </c>
    </row>
    <row r="601" s="136" customFormat="1" ht="15" customHeight="1" spans="1:4">
      <c r="A601" s="145">
        <v>2081602</v>
      </c>
      <c r="B601" s="148" t="s">
        <v>58</v>
      </c>
      <c r="C601" s="277">
        <v>0</v>
      </c>
      <c r="D601" s="277">
        <v>0</v>
      </c>
    </row>
    <row r="602" s="136" customFormat="1" ht="15" customHeight="1" spans="1:4">
      <c r="A602" s="145">
        <v>2081603</v>
      </c>
      <c r="B602" s="148" t="s">
        <v>59</v>
      </c>
      <c r="C602" s="277">
        <v>0</v>
      </c>
      <c r="D602" s="277">
        <v>0</v>
      </c>
    </row>
    <row r="603" s="136" customFormat="1" ht="15" customHeight="1" spans="1:4">
      <c r="A603" s="145">
        <v>2081699</v>
      </c>
      <c r="B603" s="148" t="s">
        <v>471</v>
      </c>
      <c r="C603" s="277">
        <v>5</v>
      </c>
      <c r="D603" s="277">
        <v>0</v>
      </c>
    </row>
    <row r="604" s="136" customFormat="1" ht="15" customHeight="1" spans="1:4">
      <c r="A604" s="145">
        <v>20819</v>
      </c>
      <c r="B604" s="146" t="s">
        <v>472</v>
      </c>
      <c r="C604" s="242">
        <v>3822</v>
      </c>
      <c r="D604" s="242">
        <v>0</v>
      </c>
    </row>
    <row r="605" s="136" customFormat="1" ht="15" customHeight="1" spans="1:4">
      <c r="A605" s="145">
        <v>2081901</v>
      </c>
      <c r="B605" s="148" t="s">
        <v>473</v>
      </c>
      <c r="C605" s="277">
        <v>1662</v>
      </c>
      <c r="D605" s="277">
        <v>0</v>
      </c>
    </row>
    <row r="606" s="136" customFormat="1" ht="15" customHeight="1" spans="1:4">
      <c r="A606" s="145">
        <v>2081902</v>
      </c>
      <c r="B606" s="148" t="s">
        <v>474</v>
      </c>
      <c r="C606" s="277">
        <v>2160</v>
      </c>
      <c r="D606" s="277">
        <v>0</v>
      </c>
    </row>
    <row r="607" s="136" customFormat="1" ht="15" customHeight="1" spans="1:4">
      <c r="A607" s="145">
        <v>20820</v>
      </c>
      <c r="B607" s="146" t="s">
        <v>475</v>
      </c>
      <c r="C607" s="242">
        <v>347</v>
      </c>
      <c r="D607" s="242">
        <v>0</v>
      </c>
    </row>
    <row r="608" s="136" customFormat="1" ht="15" customHeight="1" spans="1:4">
      <c r="A608" s="145">
        <v>2082001</v>
      </c>
      <c r="B608" s="148" t="s">
        <v>476</v>
      </c>
      <c r="C608" s="277">
        <v>90</v>
      </c>
      <c r="D608" s="277">
        <v>0</v>
      </c>
    </row>
    <row r="609" s="136" customFormat="1" ht="15" customHeight="1" spans="1:4">
      <c r="A609" s="145">
        <v>2082002</v>
      </c>
      <c r="B609" s="148" t="s">
        <v>477</v>
      </c>
      <c r="C609" s="277">
        <v>257</v>
      </c>
      <c r="D609" s="277">
        <v>0</v>
      </c>
    </row>
    <row r="610" s="136" customFormat="1" ht="15" customHeight="1" spans="1:4">
      <c r="A610" s="145">
        <v>20821</v>
      </c>
      <c r="B610" s="146" t="s">
        <v>478</v>
      </c>
      <c r="C610" s="277">
        <v>3184</v>
      </c>
      <c r="D610" s="277">
        <v>0</v>
      </c>
    </row>
    <row r="611" s="136" customFormat="1" ht="15" customHeight="1" spans="1:4">
      <c r="A611" s="145">
        <v>2082101</v>
      </c>
      <c r="B611" s="148" t="s">
        <v>479</v>
      </c>
      <c r="C611" s="277">
        <v>121</v>
      </c>
      <c r="D611" s="277">
        <v>0</v>
      </c>
    </row>
    <row r="612" s="136" customFormat="1" ht="15" customHeight="1" spans="1:4">
      <c r="A612" s="145">
        <v>2082102</v>
      </c>
      <c r="B612" s="148" t="s">
        <v>480</v>
      </c>
      <c r="C612" s="277">
        <v>3063</v>
      </c>
      <c r="D612" s="277">
        <v>0</v>
      </c>
    </row>
    <row r="613" s="136" customFormat="1" ht="15" customHeight="1" spans="1:4">
      <c r="A613" s="145">
        <v>20824</v>
      </c>
      <c r="B613" s="146" t="s">
        <v>481</v>
      </c>
      <c r="C613" s="277">
        <v>0</v>
      </c>
      <c r="D613" s="277">
        <v>0</v>
      </c>
    </row>
    <row r="614" s="136" customFormat="1" ht="15" customHeight="1" spans="1:4">
      <c r="A614" s="145">
        <v>2082401</v>
      </c>
      <c r="B614" s="148" t="s">
        <v>482</v>
      </c>
      <c r="C614" s="277">
        <v>0</v>
      </c>
      <c r="D614" s="277">
        <v>0</v>
      </c>
    </row>
    <row r="615" s="136" customFormat="1" ht="15" customHeight="1" spans="1:4">
      <c r="A615" s="145">
        <v>2082402</v>
      </c>
      <c r="B615" s="148" t="s">
        <v>483</v>
      </c>
      <c r="C615" s="277">
        <v>0</v>
      </c>
      <c r="D615" s="277">
        <v>0</v>
      </c>
    </row>
    <row r="616" s="136" customFormat="1" ht="15" customHeight="1" spans="1:4">
      <c r="A616" s="145">
        <v>20825</v>
      </c>
      <c r="B616" s="146" t="s">
        <v>484</v>
      </c>
      <c r="C616" s="277">
        <v>314</v>
      </c>
      <c r="D616" s="277">
        <v>0</v>
      </c>
    </row>
    <row r="617" s="136" customFormat="1" ht="15" customHeight="1" spans="1:4">
      <c r="A617" s="145">
        <v>2082501</v>
      </c>
      <c r="B617" s="148" t="s">
        <v>485</v>
      </c>
      <c r="C617" s="277">
        <v>102</v>
      </c>
      <c r="D617" s="277">
        <v>0</v>
      </c>
    </row>
    <row r="618" s="136" customFormat="1" ht="15" customHeight="1" spans="1:4">
      <c r="A618" s="145">
        <v>2082502</v>
      </c>
      <c r="B618" s="148" t="s">
        <v>486</v>
      </c>
      <c r="C618" s="277">
        <v>212</v>
      </c>
      <c r="D618" s="277">
        <v>0</v>
      </c>
    </row>
    <row r="619" s="136" customFormat="1" ht="15" customHeight="1" spans="1:4">
      <c r="A619" s="145">
        <v>20826</v>
      </c>
      <c r="B619" s="146" t="s">
        <v>487</v>
      </c>
      <c r="C619" s="277">
        <v>6228</v>
      </c>
      <c r="D619" s="277">
        <v>5234</v>
      </c>
    </row>
    <row r="620" s="136" customFormat="1" ht="15" customHeight="1" spans="1:4">
      <c r="A620" s="145">
        <v>2082601</v>
      </c>
      <c r="B620" s="148" t="s">
        <v>488</v>
      </c>
      <c r="C620" s="277">
        <v>0</v>
      </c>
      <c r="D620" s="277">
        <v>0</v>
      </c>
    </row>
    <row r="621" s="136" customFormat="1" ht="15" customHeight="1" spans="1:4">
      <c r="A621" s="145">
        <v>2082602</v>
      </c>
      <c r="B621" s="148" t="s">
        <v>489</v>
      </c>
      <c r="C621" s="277">
        <v>6228</v>
      </c>
      <c r="D621" s="277">
        <v>5234</v>
      </c>
    </row>
    <row r="622" s="136" customFormat="1" ht="15" customHeight="1" spans="1:4">
      <c r="A622" s="145">
        <v>2082699</v>
      </c>
      <c r="B622" s="148" t="s">
        <v>490</v>
      </c>
      <c r="C622" s="277">
        <v>0</v>
      </c>
      <c r="D622" s="277">
        <v>0</v>
      </c>
    </row>
    <row r="623" s="232" customFormat="1" ht="15" customHeight="1" spans="1:4">
      <c r="A623" s="145">
        <v>20827</v>
      </c>
      <c r="B623" s="146" t="s">
        <v>491</v>
      </c>
      <c r="C623" s="277">
        <v>88</v>
      </c>
      <c r="D623" s="277">
        <v>0</v>
      </c>
    </row>
    <row r="624" s="136" customFormat="1" ht="15" customHeight="1" spans="1:4">
      <c r="A624" s="145">
        <v>2082701</v>
      </c>
      <c r="B624" s="148" t="s">
        <v>492</v>
      </c>
      <c r="C624" s="277">
        <v>0</v>
      </c>
      <c r="D624" s="277">
        <v>0</v>
      </c>
    </row>
    <row r="625" s="136" customFormat="1" ht="15" customHeight="1" spans="1:4">
      <c r="A625" s="145">
        <v>2082702</v>
      </c>
      <c r="B625" s="148" t="s">
        <v>493</v>
      </c>
      <c r="C625" s="277">
        <v>0</v>
      </c>
      <c r="D625" s="277">
        <v>0</v>
      </c>
    </row>
    <row r="626" s="136" customFormat="1" ht="15" customHeight="1" spans="1:4">
      <c r="A626" s="145">
        <v>2082703</v>
      </c>
      <c r="B626" s="148" t="s">
        <v>494</v>
      </c>
      <c r="C626" s="277">
        <v>0</v>
      </c>
      <c r="D626" s="277">
        <v>0</v>
      </c>
    </row>
    <row r="627" s="136" customFormat="1" ht="15" customHeight="1" spans="1:4">
      <c r="A627" s="145">
        <v>2082799</v>
      </c>
      <c r="B627" s="148" t="s">
        <v>495</v>
      </c>
      <c r="C627" s="277">
        <v>88</v>
      </c>
      <c r="D627" s="277">
        <v>0</v>
      </c>
    </row>
    <row r="628" s="136" customFormat="1" ht="15" customHeight="1" spans="1:4">
      <c r="A628" s="145">
        <v>20828</v>
      </c>
      <c r="B628" s="146" t="s">
        <v>496</v>
      </c>
      <c r="C628" s="277">
        <v>1581</v>
      </c>
      <c r="D628" s="277">
        <v>0</v>
      </c>
    </row>
    <row r="629" s="232" customFormat="1" ht="15" customHeight="1" spans="1:4">
      <c r="A629" s="145">
        <v>2082801</v>
      </c>
      <c r="B629" s="148" t="s">
        <v>57</v>
      </c>
      <c r="C629" s="277">
        <v>558</v>
      </c>
      <c r="D629" s="277">
        <v>0</v>
      </c>
    </row>
    <row r="630" s="136" customFormat="1" ht="15" customHeight="1" spans="1:4">
      <c r="A630" s="145">
        <v>2082802</v>
      </c>
      <c r="B630" s="148" t="s">
        <v>58</v>
      </c>
      <c r="C630" s="277">
        <v>49</v>
      </c>
      <c r="D630" s="277">
        <v>0</v>
      </c>
    </row>
    <row r="631" s="136" customFormat="1" ht="15" customHeight="1" spans="1:4">
      <c r="A631" s="145">
        <v>2082803</v>
      </c>
      <c r="B631" s="148" t="s">
        <v>59</v>
      </c>
      <c r="C631" s="277">
        <v>39</v>
      </c>
      <c r="D631" s="277">
        <v>0</v>
      </c>
    </row>
    <row r="632" s="136" customFormat="1" ht="15" customHeight="1" spans="1:4">
      <c r="A632" s="145">
        <v>2082804</v>
      </c>
      <c r="B632" s="148" t="s">
        <v>497</v>
      </c>
      <c r="C632" s="277">
        <v>347</v>
      </c>
      <c r="D632" s="277">
        <v>0</v>
      </c>
    </row>
    <row r="633" s="232" customFormat="1" ht="15" customHeight="1" spans="1:4">
      <c r="A633" s="145">
        <v>2082805</v>
      </c>
      <c r="B633" s="148" t="s">
        <v>498</v>
      </c>
      <c r="C633" s="277">
        <v>88</v>
      </c>
      <c r="D633" s="277">
        <v>0</v>
      </c>
    </row>
    <row r="634" s="136" customFormat="1" ht="15" customHeight="1" spans="1:4">
      <c r="A634" s="145">
        <v>2082850</v>
      </c>
      <c r="B634" s="148" t="s">
        <v>66</v>
      </c>
      <c r="C634" s="277">
        <v>300</v>
      </c>
      <c r="D634" s="277">
        <v>0</v>
      </c>
    </row>
    <row r="635" s="136" customFormat="1" ht="15" customHeight="1" spans="1:4">
      <c r="A635" s="145">
        <v>2082899</v>
      </c>
      <c r="B635" s="148" t="s">
        <v>499</v>
      </c>
      <c r="C635" s="277">
        <v>200</v>
      </c>
      <c r="D635" s="277">
        <v>0</v>
      </c>
    </row>
    <row r="636" s="136" customFormat="1" ht="15" customHeight="1" spans="1:4">
      <c r="A636" s="145"/>
      <c r="B636" s="148" t="s">
        <v>500</v>
      </c>
      <c r="C636" s="277">
        <v>0</v>
      </c>
      <c r="D636" s="277">
        <v>0</v>
      </c>
    </row>
    <row r="637" s="136" customFormat="1" ht="15" customHeight="1" spans="1:4">
      <c r="A637" s="145"/>
      <c r="B637" s="148" t="s">
        <v>501</v>
      </c>
      <c r="C637" s="277">
        <v>0</v>
      </c>
      <c r="D637" s="277">
        <v>0</v>
      </c>
    </row>
    <row r="638" s="136" customFormat="1" ht="15" customHeight="1" spans="1:4">
      <c r="A638" s="145"/>
      <c r="B638" s="148" t="s">
        <v>502</v>
      </c>
      <c r="C638" s="277">
        <v>0</v>
      </c>
      <c r="D638" s="277">
        <v>0</v>
      </c>
    </row>
    <row r="639" s="136" customFormat="1" ht="15" customHeight="1" spans="1:4">
      <c r="A639" s="145">
        <v>20899</v>
      </c>
      <c r="B639" s="146" t="s">
        <v>503</v>
      </c>
      <c r="C639" s="277">
        <v>2610</v>
      </c>
      <c r="D639" s="277">
        <v>0</v>
      </c>
    </row>
    <row r="640" s="136" customFormat="1" ht="15" customHeight="1" spans="1:4">
      <c r="A640" s="145">
        <v>210</v>
      </c>
      <c r="B640" s="146" t="s">
        <v>504</v>
      </c>
      <c r="C640" s="277">
        <v>68299</v>
      </c>
      <c r="D640" s="277">
        <v>76</v>
      </c>
    </row>
    <row r="641" s="136" customFormat="1" ht="15" customHeight="1" spans="1:4">
      <c r="A641" s="145">
        <v>21001</v>
      </c>
      <c r="B641" s="146" t="s">
        <v>505</v>
      </c>
      <c r="C641" s="277">
        <v>4191</v>
      </c>
      <c r="D641" s="277">
        <v>0</v>
      </c>
    </row>
    <row r="642" s="136" customFormat="1" ht="15" customHeight="1" spans="1:4">
      <c r="A642" s="145">
        <v>2100101</v>
      </c>
      <c r="B642" s="148" t="s">
        <v>57</v>
      </c>
      <c r="C642" s="277">
        <v>3700</v>
      </c>
      <c r="D642" s="277">
        <v>0</v>
      </c>
    </row>
    <row r="643" s="136" customFormat="1" ht="15" customHeight="1" spans="1:4">
      <c r="A643" s="145">
        <v>2100102</v>
      </c>
      <c r="B643" s="148" t="s">
        <v>58</v>
      </c>
      <c r="C643" s="277">
        <v>315</v>
      </c>
      <c r="D643" s="277">
        <v>0</v>
      </c>
    </row>
    <row r="644" s="136" customFormat="1" ht="15" customHeight="1" spans="1:4">
      <c r="A644" s="145">
        <v>2100103</v>
      </c>
      <c r="B644" s="148" t="s">
        <v>59</v>
      </c>
      <c r="C644" s="277">
        <v>80</v>
      </c>
      <c r="D644" s="277">
        <v>0</v>
      </c>
    </row>
    <row r="645" s="136" customFormat="1" ht="15" customHeight="1" spans="1:4">
      <c r="A645" s="145">
        <v>2100199</v>
      </c>
      <c r="B645" s="148" t="s">
        <v>506</v>
      </c>
      <c r="C645" s="277">
        <v>96</v>
      </c>
      <c r="D645" s="277">
        <v>0</v>
      </c>
    </row>
    <row r="646" s="136" customFormat="1" ht="15" customHeight="1" spans="1:4">
      <c r="A646" s="145">
        <v>21002</v>
      </c>
      <c r="B646" s="146" t="s">
        <v>507</v>
      </c>
      <c r="C646" s="277">
        <v>18217</v>
      </c>
      <c r="D646" s="277">
        <v>0</v>
      </c>
    </row>
    <row r="647" s="232" customFormat="1" ht="15" customHeight="1" spans="1:4">
      <c r="A647" s="145">
        <v>2100201</v>
      </c>
      <c r="B647" s="148" t="s">
        <v>508</v>
      </c>
      <c r="C647" s="277">
        <v>16644</v>
      </c>
      <c r="D647" s="277">
        <v>0</v>
      </c>
    </row>
    <row r="648" s="136" customFormat="1" ht="15" customHeight="1" spans="1:4">
      <c r="A648" s="145">
        <v>2100202</v>
      </c>
      <c r="B648" s="148" t="s">
        <v>509</v>
      </c>
      <c r="C648" s="277">
        <v>1569</v>
      </c>
      <c r="D648" s="277">
        <v>0</v>
      </c>
    </row>
    <row r="649" s="136" customFormat="1" ht="15" customHeight="1" spans="1:4">
      <c r="A649" s="145">
        <v>2100203</v>
      </c>
      <c r="B649" s="148" t="s">
        <v>510</v>
      </c>
      <c r="C649" s="277">
        <v>0</v>
      </c>
      <c r="D649" s="277">
        <v>0</v>
      </c>
    </row>
    <row r="650" s="136" customFormat="1" ht="15" customHeight="1" spans="1:4">
      <c r="A650" s="145">
        <v>2100204</v>
      </c>
      <c r="B650" s="148" t="s">
        <v>511</v>
      </c>
      <c r="C650" s="277">
        <v>0</v>
      </c>
      <c r="D650" s="277">
        <v>0</v>
      </c>
    </row>
    <row r="651" s="136" customFormat="1" ht="15" customHeight="1" spans="1:4">
      <c r="A651" s="145">
        <v>2100205</v>
      </c>
      <c r="B651" s="148" t="s">
        <v>512</v>
      </c>
      <c r="C651" s="277">
        <v>4</v>
      </c>
      <c r="D651" s="277">
        <v>0</v>
      </c>
    </row>
    <row r="652" s="136" customFormat="1" ht="15" customHeight="1" spans="1:4">
      <c r="A652" s="145">
        <v>2100206</v>
      </c>
      <c r="B652" s="148" t="s">
        <v>513</v>
      </c>
      <c r="C652" s="277">
        <v>0</v>
      </c>
      <c r="D652" s="277">
        <v>0</v>
      </c>
    </row>
    <row r="653" s="136" customFormat="1" ht="15" customHeight="1" spans="1:4">
      <c r="A653" s="145">
        <v>2100207</v>
      </c>
      <c r="B653" s="148" t="s">
        <v>514</v>
      </c>
      <c r="C653" s="277">
        <v>0</v>
      </c>
      <c r="D653" s="277">
        <v>0</v>
      </c>
    </row>
    <row r="654" s="136" customFormat="1" ht="15" customHeight="1" spans="1:4">
      <c r="A654" s="145">
        <v>2100208</v>
      </c>
      <c r="B654" s="148" t="s">
        <v>515</v>
      </c>
      <c r="C654" s="277">
        <v>0</v>
      </c>
      <c r="D654" s="277">
        <v>0</v>
      </c>
    </row>
    <row r="655" s="232" customFormat="1" ht="15" customHeight="1" spans="1:4">
      <c r="A655" s="145">
        <v>2100209</v>
      </c>
      <c r="B655" s="148" t="s">
        <v>516</v>
      </c>
      <c r="C655" s="277">
        <v>0</v>
      </c>
      <c r="D655" s="277">
        <v>0</v>
      </c>
    </row>
    <row r="656" s="136" customFormat="1" ht="15" customHeight="1" spans="1:4">
      <c r="A656" s="145">
        <v>2100210</v>
      </c>
      <c r="B656" s="148" t="s">
        <v>517</v>
      </c>
      <c r="C656" s="277">
        <v>0</v>
      </c>
      <c r="D656" s="277">
        <v>0</v>
      </c>
    </row>
    <row r="657" s="136" customFormat="1" ht="15" customHeight="1" spans="1:4">
      <c r="A657" s="145">
        <v>2100211</v>
      </c>
      <c r="B657" s="148" t="s">
        <v>518</v>
      </c>
      <c r="C657" s="277">
        <v>0</v>
      </c>
      <c r="D657" s="277">
        <v>0</v>
      </c>
    </row>
    <row r="658" s="136" customFormat="1" ht="15" customHeight="1" spans="1:4">
      <c r="A658" s="145"/>
      <c r="B658" s="148" t="s">
        <v>519</v>
      </c>
      <c r="C658" s="277">
        <v>0</v>
      </c>
      <c r="D658" s="277">
        <v>0</v>
      </c>
    </row>
    <row r="659" s="136" customFormat="1" ht="15" customHeight="1" spans="1:4">
      <c r="A659" s="145">
        <v>2100299</v>
      </c>
      <c r="B659" s="148" t="s">
        <v>520</v>
      </c>
      <c r="C659" s="277">
        <v>0</v>
      </c>
      <c r="D659" s="277">
        <v>0</v>
      </c>
    </row>
    <row r="660" s="136" customFormat="1" ht="15" customHeight="1" spans="1:4">
      <c r="A660" s="145">
        <v>21003</v>
      </c>
      <c r="B660" s="146" t="s">
        <v>521</v>
      </c>
      <c r="C660" s="277">
        <v>14233</v>
      </c>
      <c r="D660" s="277">
        <v>0</v>
      </c>
    </row>
    <row r="661" s="232" customFormat="1" ht="15" customHeight="1" spans="1:4">
      <c r="A661" s="145">
        <v>2100301</v>
      </c>
      <c r="B661" s="148" t="s">
        <v>522</v>
      </c>
      <c r="C661" s="277">
        <v>3512</v>
      </c>
      <c r="D661" s="277">
        <v>0</v>
      </c>
    </row>
    <row r="662" s="136" customFormat="1" ht="15" customHeight="1" spans="1:4">
      <c r="A662" s="145">
        <v>2100302</v>
      </c>
      <c r="B662" s="148" t="s">
        <v>523</v>
      </c>
      <c r="C662" s="277">
        <v>9515</v>
      </c>
      <c r="D662" s="277">
        <v>0</v>
      </c>
    </row>
    <row r="663" s="136" customFormat="1" ht="15" customHeight="1" spans="1:4">
      <c r="A663" s="145">
        <v>2100399</v>
      </c>
      <c r="B663" s="148" t="s">
        <v>524</v>
      </c>
      <c r="C663" s="277">
        <v>1206</v>
      </c>
      <c r="D663" s="277">
        <v>0</v>
      </c>
    </row>
    <row r="664" s="136" customFormat="1" ht="15" customHeight="1" spans="1:4">
      <c r="A664" s="145">
        <v>21004</v>
      </c>
      <c r="B664" s="146" t="s">
        <v>525</v>
      </c>
      <c r="C664" s="277">
        <v>12448</v>
      </c>
      <c r="D664" s="277">
        <v>0</v>
      </c>
    </row>
    <row r="665" s="136" customFormat="1" ht="15" customHeight="1" spans="1:4">
      <c r="A665" s="145">
        <v>2100401</v>
      </c>
      <c r="B665" s="148" t="s">
        <v>526</v>
      </c>
      <c r="C665" s="277">
        <v>4525</v>
      </c>
      <c r="D665" s="277">
        <v>0</v>
      </c>
    </row>
    <row r="666" s="136" customFormat="1" ht="15" customHeight="1" spans="1:4">
      <c r="A666" s="145">
        <v>2100402</v>
      </c>
      <c r="B666" s="148" t="s">
        <v>527</v>
      </c>
      <c r="C666" s="277">
        <v>919</v>
      </c>
      <c r="D666" s="277">
        <v>0</v>
      </c>
    </row>
    <row r="667" s="136" customFormat="1" ht="15" customHeight="1" spans="1:4">
      <c r="A667" s="145">
        <v>2100403</v>
      </c>
      <c r="B667" s="148" t="s">
        <v>528</v>
      </c>
      <c r="C667" s="277">
        <v>4371</v>
      </c>
      <c r="D667" s="277">
        <v>0</v>
      </c>
    </row>
    <row r="668" s="232" customFormat="1" ht="15" customHeight="1" spans="1:4">
      <c r="A668" s="145">
        <v>2100404</v>
      </c>
      <c r="B668" s="148" t="s">
        <v>529</v>
      </c>
      <c r="C668" s="277">
        <v>0</v>
      </c>
      <c r="D668" s="277">
        <v>0</v>
      </c>
    </row>
    <row r="669" s="136" customFormat="1" ht="15" customHeight="1" spans="1:4">
      <c r="A669" s="145">
        <v>2100405</v>
      </c>
      <c r="B669" s="148" t="s">
        <v>530</v>
      </c>
      <c r="C669" s="277">
        <v>9</v>
      </c>
      <c r="D669" s="277">
        <v>0</v>
      </c>
    </row>
    <row r="670" s="136" customFormat="1" ht="15" customHeight="1" spans="1:4">
      <c r="A670" s="145">
        <v>2100406</v>
      </c>
      <c r="B670" s="148" t="s">
        <v>531</v>
      </c>
      <c r="C670" s="277">
        <v>670</v>
      </c>
      <c r="D670" s="277">
        <v>0</v>
      </c>
    </row>
    <row r="671" s="136" customFormat="1" ht="15" customHeight="1" spans="1:4">
      <c r="A671" s="145">
        <v>2100407</v>
      </c>
      <c r="B671" s="148" t="s">
        <v>532</v>
      </c>
      <c r="C671" s="277">
        <v>0</v>
      </c>
      <c r="D671" s="277">
        <v>0</v>
      </c>
    </row>
    <row r="672" s="136" customFormat="1" ht="15" customHeight="1" spans="1:4">
      <c r="A672" s="145">
        <v>2100408</v>
      </c>
      <c r="B672" s="148" t="s">
        <v>533</v>
      </c>
      <c r="C672" s="277">
        <v>987</v>
      </c>
      <c r="D672" s="277">
        <v>0</v>
      </c>
    </row>
    <row r="673" s="136" customFormat="1" ht="15" customHeight="1" spans="1:4">
      <c r="A673" s="145">
        <v>2100409</v>
      </c>
      <c r="B673" s="148" t="s">
        <v>534</v>
      </c>
      <c r="C673" s="277">
        <v>559</v>
      </c>
      <c r="D673" s="277">
        <v>0</v>
      </c>
    </row>
    <row r="674" s="136" customFormat="1" ht="15" customHeight="1" spans="1:4">
      <c r="A674" s="145">
        <v>2100410</v>
      </c>
      <c r="B674" s="148" t="s">
        <v>535</v>
      </c>
      <c r="C674" s="277">
        <v>0</v>
      </c>
      <c r="D674" s="277">
        <v>0</v>
      </c>
    </row>
    <row r="675" s="136" customFormat="1" ht="15" customHeight="1" spans="1:4">
      <c r="A675" s="145">
        <v>2100499</v>
      </c>
      <c r="B675" s="148" t="s">
        <v>536</v>
      </c>
      <c r="C675" s="277">
        <v>408</v>
      </c>
      <c r="D675" s="277">
        <v>0</v>
      </c>
    </row>
    <row r="676" s="232" customFormat="1" ht="15" customHeight="1" spans="1:4">
      <c r="A676" s="145">
        <v>21006</v>
      </c>
      <c r="B676" s="146" t="s">
        <v>537</v>
      </c>
      <c r="C676" s="277">
        <v>0</v>
      </c>
      <c r="D676" s="277">
        <v>0</v>
      </c>
    </row>
    <row r="677" s="136" customFormat="1" ht="15" customHeight="1" spans="1:4">
      <c r="A677" s="145">
        <v>2100601</v>
      </c>
      <c r="B677" s="148" t="s">
        <v>538</v>
      </c>
      <c r="C677" s="277">
        <v>0</v>
      </c>
      <c r="D677" s="277">
        <v>0</v>
      </c>
    </row>
    <row r="678" s="136" customFormat="1" ht="15" customHeight="1" spans="1:4">
      <c r="A678" s="145">
        <v>2100699</v>
      </c>
      <c r="B678" s="148" t="s">
        <v>539</v>
      </c>
      <c r="C678" s="277">
        <v>0</v>
      </c>
      <c r="D678" s="277">
        <v>0</v>
      </c>
    </row>
    <row r="679" s="136" customFormat="1" ht="15" customHeight="1" spans="1:4">
      <c r="A679" s="145">
        <v>21007</v>
      </c>
      <c r="B679" s="146" t="s">
        <v>540</v>
      </c>
      <c r="C679" s="277">
        <v>760</v>
      </c>
      <c r="D679" s="277">
        <v>0</v>
      </c>
    </row>
    <row r="680" s="136" customFormat="1" ht="15" customHeight="1" spans="1:4">
      <c r="A680" s="145">
        <v>2100716</v>
      </c>
      <c r="B680" s="148" t="s">
        <v>541</v>
      </c>
      <c r="C680" s="277">
        <v>76</v>
      </c>
      <c r="D680" s="277">
        <v>0</v>
      </c>
    </row>
    <row r="681" s="232" customFormat="1" ht="15" customHeight="1" spans="1:4">
      <c r="A681" s="145">
        <v>2100717</v>
      </c>
      <c r="B681" s="148" t="s">
        <v>542</v>
      </c>
      <c r="C681" s="277">
        <v>447</v>
      </c>
      <c r="D681" s="277">
        <v>0</v>
      </c>
    </row>
    <row r="682" s="136" customFormat="1" ht="15" customHeight="1" spans="1:4">
      <c r="A682" s="145">
        <v>2100799</v>
      </c>
      <c r="B682" s="148" t="s">
        <v>543</v>
      </c>
      <c r="C682" s="277">
        <v>237</v>
      </c>
      <c r="D682" s="277">
        <v>0</v>
      </c>
    </row>
    <row r="683" s="136" customFormat="1" ht="15" customHeight="1" spans="1:4">
      <c r="A683" s="145">
        <v>21011</v>
      </c>
      <c r="B683" s="146" t="s">
        <v>544</v>
      </c>
      <c r="C683" s="277">
        <v>11913</v>
      </c>
      <c r="D683" s="277">
        <v>0</v>
      </c>
    </row>
    <row r="684" s="136" customFormat="1" ht="15" customHeight="1" spans="1:4">
      <c r="A684" s="145">
        <v>2101101</v>
      </c>
      <c r="B684" s="148" t="s">
        <v>545</v>
      </c>
      <c r="C684" s="277">
        <v>3460</v>
      </c>
      <c r="D684" s="277">
        <v>0</v>
      </c>
    </row>
    <row r="685" s="136" customFormat="1" ht="15" customHeight="1" spans="1:4">
      <c r="A685" s="145">
        <v>2101102</v>
      </c>
      <c r="B685" s="148" t="s">
        <v>546</v>
      </c>
      <c r="C685" s="277">
        <v>6898</v>
      </c>
      <c r="D685" s="277">
        <v>0</v>
      </c>
    </row>
    <row r="686" s="232" customFormat="1" ht="15" customHeight="1" spans="1:4">
      <c r="A686" s="145">
        <v>2101103</v>
      </c>
      <c r="B686" s="148" t="s">
        <v>547</v>
      </c>
      <c r="C686" s="277">
        <v>1553</v>
      </c>
      <c r="D686" s="277">
        <v>0</v>
      </c>
    </row>
    <row r="687" s="136" customFormat="1" ht="15" customHeight="1" spans="1:4">
      <c r="A687" s="145">
        <v>2101199</v>
      </c>
      <c r="B687" s="148" t="s">
        <v>548</v>
      </c>
      <c r="C687" s="277">
        <v>2</v>
      </c>
      <c r="D687" s="277">
        <v>0</v>
      </c>
    </row>
    <row r="688" s="136" customFormat="1" ht="15" customHeight="1" spans="1:4">
      <c r="A688" s="145">
        <v>21012</v>
      </c>
      <c r="B688" s="146" t="s">
        <v>549</v>
      </c>
      <c r="C688" s="277">
        <v>400</v>
      </c>
      <c r="D688" s="277">
        <v>0</v>
      </c>
    </row>
    <row r="689" s="232" customFormat="1" ht="15" customHeight="1" spans="1:4">
      <c r="A689" s="145">
        <v>2101201</v>
      </c>
      <c r="B689" s="148" t="s">
        <v>550</v>
      </c>
      <c r="C689" s="277">
        <v>0</v>
      </c>
      <c r="D689" s="277">
        <v>0</v>
      </c>
    </row>
    <row r="690" s="136" customFormat="1" ht="15" customHeight="1" spans="1:4">
      <c r="A690" s="145">
        <v>2101202</v>
      </c>
      <c r="B690" s="148" t="s">
        <v>551</v>
      </c>
      <c r="C690" s="277">
        <v>400</v>
      </c>
      <c r="D690" s="277">
        <v>0</v>
      </c>
    </row>
    <row r="691" s="136" customFormat="1" ht="15" customHeight="1" spans="1:4">
      <c r="A691" s="145">
        <v>2101299</v>
      </c>
      <c r="B691" s="148" t="s">
        <v>552</v>
      </c>
      <c r="C691" s="277">
        <v>0</v>
      </c>
      <c r="D691" s="277">
        <v>0</v>
      </c>
    </row>
    <row r="692" s="232" customFormat="1" ht="15" customHeight="1" spans="1:4">
      <c r="A692" s="145">
        <v>21013</v>
      </c>
      <c r="B692" s="146" t="s">
        <v>553</v>
      </c>
      <c r="C692" s="277">
        <v>1232</v>
      </c>
      <c r="D692" s="277">
        <v>0</v>
      </c>
    </row>
    <row r="693" s="136" customFormat="1" ht="15" customHeight="1" spans="1:4">
      <c r="A693" s="145">
        <v>2101301</v>
      </c>
      <c r="B693" s="148" t="s">
        <v>554</v>
      </c>
      <c r="C693" s="277">
        <v>840</v>
      </c>
      <c r="D693" s="277">
        <v>0</v>
      </c>
    </row>
    <row r="694" s="136" customFormat="1" ht="15" customHeight="1" spans="1:4">
      <c r="A694" s="145">
        <v>2101302</v>
      </c>
      <c r="B694" s="148" t="s">
        <v>555</v>
      </c>
      <c r="C694" s="277">
        <v>0</v>
      </c>
      <c r="D694" s="277">
        <v>0</v>
      </c>
    </row>
    <row r="695" s="232" customFormat="1" ht="15" customHeight="1" spans="1:4">
      <c r="A695" s="145">
        <v>2101399</v>
      </c>
      <c r="B695" s="148" t="s">
        <v>556</v>
      </c>
      <c r="C695" s="277">
        <v>392</v>
      </c>
      <c r="D695" s="277">
        <v>0</v>
      </c>
    </row>
    <row r="696" s="136" customFormat="1" ht="15" customHeight="1" spans="1:4">
      <c r="A696" s="145">
        <v>21014</v>
      </c>
      <c r="B696" s="146" t="s">
        <v>557</v>
      </c>
      <c r="C696" s="277">
        <v>203</v>
      </c>
      <c r="D696" s="277">
        <v>76</v>
      </c>
    </row>
    <row r="697" s="136" customFormat="1" ht="15" customHeight="1" spans="1:4">
      <c r="A697" s="145">
        <v>2101401</v>
      </c>
      <c r="B697" s="148" t="s">
        <v>558</v>
      </c>
      <c r="C697" s="277">
        <v>203</v>
      </c>
      <c r="D697" s="277">
        <v>76</v>
      </c>
    </row>
    <row r="698" s="232" customFormat="1" ht="15" customHeight="1" spans="1:4">
      <c r="A698" s="145">
        <v>2101499</v>
      </c>
      <c r="B698" s="148" t="s">
        <v>559</v>
      </c>
      <c r="C698" s="277">
        <v>0</v>
      </c>
      <c r="D698" s="277">
        <v>0</v>
      </c>
    </row>
    <row r="699" s="136" customFormat="1" ht="15" customHeight="1" spans="1:4">
      <c r="A699" s="145">
        <v>21015</v>
      </c>
      <c r="B699" s="146" t="s">
        <v>560</v>
      </c>
      <c r="C699" s="277">
        <v>3791</v>
      </c>
      <c r="D699" s="277">
        <v>0</v>
      </c>
    </row>
    <row r="700" s="136" customFormat="1" ht="15" customHeight="1" spans="1:4">
      <c r="A700" s="145">
        <v>2101501</v>
      </c>
      <c r="B700" s="148" t="s">
        <v>57</v>
      </c>
      <c r="C700" s="277">
        <v>3017</v>
      </c>
      <c r="D700" s="277">
        <v>0</v>
      </c>
    </row>
    <row r="701" s="232" customFormat="1" ht="15" customHeight="1" spans="1:4">
      <c r="A701" s="145">
        <v>2101502</v>
      </c>
      <c r="B701" s="148" t="s">
        <v>58</v>
      </c>
      <c r="C701" s="277">
        <v>15</v>
      </c>
      <c r="D701" s="277">
        <v>0</v>
      </c>
    </row>
    <row r="702" s="136" customFormat="1" ht="15" customHeight="1" spans="1:4">
      <c r="A702" s="145">
        <v>2101503</v>
      </c>
      <c r="B702" s="148" t="s">
        <v>59</v>
      </c>
      <c r="C702" s="277">
        <v>0</v>
      </c>
      <c r="D702" s="277">
        <v>0</v>
      </c>
    </row>
    <row r="703" s="232" customFormat="1" ht="15" customHeight="1" spans="1:4">
      <c r="A703" s="145">
        <v>2101504</v>
      </c>
      <c r="B703" s="148" t="s">
        <v>99</v>
      </c>
      <c r="C703" s="277">
        <v>10</v>
      </c>
      <c r="D703" s="277">
        <v>0</v>
      </c>
    </row>
    <row r="704" s="136" customFormat="1" ht="15" customHeight="1" spans="1:4">
      <c r="A704" s="145">
        <v>2101505</v>
      </c>
      <c r="B704" s="148" t="s">
        <v>561</v>
      </c>
      <c r="C704" s="277">
        <v>10</v>
      </c>
      <c r="D704" s="277">
        <v>0</v>
      </c>
    </row>
    <row r="705" s="136" customFormat="1" ht="15" customHeight="1" spans="1:4">
      <c r="A705" s="145">
        <v>2101506</v>
      </c>
      <c r="B705" s="148" t="s">
        <v>562</v>
      </c>
      <c r="C705" s="277">
        <v>62</v>
      </c>
      <c r="D705" s="277">
        <v>0</v>
      </c>
    </row>
    <row r="706" s="136" customFormat="1" ht="15" customHeight="1" spans="1:4">
      <c r="A706" s="145">
        <v>2101550</v>
      </c>
      <c r="B706" s="148" t="s">
        <v>66</v>
      </c>
      <c r="C706" s="277">
        <v>54</v>
      </c>
      <c r="D706" s="277">
        <v>0</v>
      </c>
    </row>
    <row r="707" s="136" customFormat="1" ht="15" customHeight="1" spans="1:4">
      <c r="A707" s="145">
        <v>2101599</v>
      </c>
      <c r="B707" s="148" t="s">
        <v>563</v>
      </c>
      <c r="C707" s="277">
        <v>623</v>
      </c>
      <c r="D707" s="277">
        <v>0</v>
      </c>
    </row>
    <row r="708" s="136" customFormat="1" ht="15" customHeight="1" spans="1:4">
      <c r="A708" s="145">
        <v>21016</v>
      </c>
      <c r="B708" s="146" t="s">
        <v>564</v>
      </c>
      <c r="C708" s="277">
        <v>315</v>
      </c>
      <c r="D708" s="277">
        <v>0</v>
      </c>
    </row>
    <row r="709" s="136" customFormat="1" ht="15" customHeight="1" spans="1:4">
      <c r="A709" s="145">
        <v>2101601</v>
      </c>
      <c r="B709" s="148" t="s">
        <v>565</v>
      </c>
      <c r="C709" s="277">
        <v>315</v>
      </c>
      <c r="D709" s="277">
        <v>0</v>
      </c>
    </row>
    <row r="710" s="136" customFormat="1" ht="15" customHeight="1" spans="1:4">
      <c r="A710" s="145">
        <v>21099</v>
      </c>
      <c r="B710" s="146" t="s">
        <v>566</v>
      </c>
      <c r="C710" s="277">
        <v>596</v>
      </c>
      <c r="D710" s="277">
        <v>0</v>
      </c>
    </row>
    <row r="711" s="136" customFormat="1" ht="15" customHeight="1" spans="1:4">
      <c r="A711" s="145">
        <v>2109901</v>
      </c>
      <c r="B711" s="148" t="s">
        <v>567</v>
      </c>
      <c r="C711" s="277">
        <v>596</v>
      </c>
      <c r="D711" s="277">
        <v>0</v>
      </c>
    </row>
    <row r="712" s="136" customFormat="1" ht="15" customHeight="1" spans="1:4">
      <c r="A712" s="145">
        <v>211</v>
      </c>
      <c r="B712" s="146" t="s">
        <v>568</v>
      </c>
      <c r="C712" s="277">
        <v>5474</v>
      </c>
      <c r="D712" s="277">
        <v>0</v>
      </c>
    </row>
    <row r="713" s="136" customFormat="1" ht="15" customHeight="1" spans="1:4">
      <c r="A713" s="145">
        <v>21101</v>
      </c>
      <c r="B713" s="146" t="s">
        <v>569</v>
      </c>
      <c r="C713" s="277">
        <v>3152</v>
      </c>
      <c r="D713" s="277">
        <v>0</v>
      </c>
    </row>
    <row r="714" s="136" customFormat="1" ht="15" customHeight="1" spans="1:4">
      <c r="A714" s="145">
        <v>2110101</v>
      </c>
      <c r="B714" s="148" t="s">
        <v>57</v>
      </c>
      <c r="C714" s="277">
        <v>2410</v>
      </c>
      <c r="D714" s="277">
        <v>0</v>
      </c>
    </row>
    <row r="715" s="136" customFormat="1" ht="15" customHeight="1" spans="1:4">
      <c r="A715" s="145">
        <v>2110102</v>
      </c>
      <c r="B715" s="148" t="s">
        <v>58</v>
      </c>
      <c r="C715" s="277">
        <v>207</v>
      </c>
      <c r="D715" s="277">
        <v>0</v>
      </c>
    </row>
    <row r="716" s="136" customFormat="1" ht="15" customHeight="1" spans="1:4">
      <c r="A716" s="145">
        <v>2110103</v>
      </c>
      <c r="B716" s="148" t="s">
        <v>59</v>
      </c>
      <c r="C716" s="277">
        <v>257</v>
      </c>
      <c r="D716" s="277">
        <v>0</v>
      </c>
    </row>
    <row r="717" s="136" customFormat="1" ht="15" customHeight="1" spans="1:4">
      <c r="A717" s="145">
        <v>2110104</v>
      </c>
      <c r="B717" s="148" t="s">
        <v>570</v>
      </c>
      <c r="C717" s="277">
        <v>0</v>
      </c>
      <c r="D717" s="277">
        <v>0</v>
      </c>
    </row>
    <row r="718" s="136" customFormat="1" ht="15" customHeight="1" spans="1:4">
      <c r="A718" s="145">
        <v>2110105</v>
      </c>
      <c r="B718" s="148" t="s">
        <v>571</v>
      </c>
      <c r="C718" s="277">
        <v>0</v>
      </c>
      <c r="D718" s="277">
        <v>0</v>
      </c>
    </row>
    <row r="719" s="136" customFormat="1" ht="15" customHeight="1" spans="1:4">
      <c r="A719" s="145">
        <v>2110106</v>
      </c>
      <c r="B719" s="148" t="s">
        <v>572</v>
      </c>
      <c r="C719" s="277">
        <v>0</v>
      </c>
      <c r="D719" s="277">
        <v>0</v>
      </c>
    </row>
    <row r="720" s="136" customFormat="1" ht="15" customHeight="1" spans="1:4">
      <c r="A720" s="145">
        <v>2110107</v>
      </c>
      <c r="B720" s="148" t="s">
        <v>573</v>
      </c>
      <c r="C720" s="277">
        <v>0</v>
      </c>
      <c r="D720" s="277">
        <v>0</v>
      </c>
    </row>
    <row r="721" s="136" customFormat="1" ht="15" customHeight="1" spans="1:4">
      <c r="A721" s="145">
        <v>2110108</v>
      </c>
      <c r="B721" s="148" t="s">
        <v>574</v>
      </c>
      <c r="C721" s="277">
        <v>0</v>
      </c>
      <c r="D721" s="277">
        <v>0</v>
      </c>
    </row>
    <row r="722" s="136" customFormat="1" ht="15" customHeight="1" spans="1:4">
      <c r="A722" s="145">
        <v>2110199</v>
      </c>
      <c r="B722" s="148" t="s">
        <v>575</v>
      </c>
      <c r="C722" s="277">
        <v>278</v>
      </c>
      <c r="D722" s="277">
        <v>0</v>
      </c>
    </row>
    <row r="723" s="136" customFormat="1" ht="15" customHeight="1" spans="1:4">
      <c r="A723" s="145">
        <v>21102</v>
      </c>
      <c r="B723" s="146" t="s">
        <v>576</v>
      </c>
      <c r="C723" s="277">
        <v>1357</v>
      </c>
      <c r="D723" s="277">
        <v>0</v>
      </c>
    </row>
    <row r="724" s="136" customFormat="1" ht="15" customHeight="1" spans="1:4">
      <c r="A724" s="145">
        <v>2110203</v>
      </c>
      <c r="B724" s="148" t="s">
        <v>577</v>
      </c>
      <c r="C724" s="277">
        <v>2</v>
      </c>
      <c r="D724" s="277">
        <v>0</v>
      </c>
    </row>
    <row r="725" s="136" customFormat="1" ht="15" customHeight="1" spans="1:4">
      <c r="A725" s="145">
        <v>2110204</v>
      </c>
      <c r="B725" s="148" t="s">
        <v>578</v>
      </c>
      <c r="C725" s="277">
        <v>0</v>
      </c>
      <c r="D725" s="277">
        <v>0</v>
      </c>
    </row>
    <row r="726" s="136" customFormat="1" ht="15" customHeight="1" spans="1:4">
      <c r="A726" s="145">
        <v>2110299</v>
      </c>
      <c r="B726" s="148" t="s">
        <v>579</v>
      </c>
      <c r="C726" s="277">
        <v>1355</v>
      </c>
      <c r="D726" s="277">
        <v>0</v>
      </c>
    </row>
    <row r="727" s="136" customFormat="1" ht="15" customHeight="1" spans="1:4">
      <c r="A727" s="145">
        <v>21103</v>
      </c>
      <c r="B727" s="146" t="s">
        <v>580</v>
      </c>
      <c r="C727" s="277">
        <v>880</v>
      </c>
      <c r="D727" s="277">
        <v>0</v>
      </c>
    </row>
    <row r="728" s="136" customFormat="1" ht="15" customHeight="1" spans="1:4">
      <c r="A728" s="145">
        <v>2110301</v>
      </c>
      <c r="B728" s="148" t="s">
        <v>581</v>
      </c>
      <c r="C728" s="277">
        <v>20</v>
      </c>
      <c r="D728" s="277">
        <v>0</v>
      </c>
    </row>
    <row r="729" s="136" customFormat="1" ht="15" customHeight="1" spans="1:4">
      <c r="A729" s="145">
        <v>2110302</v>
      </c>
      <c r="B729" s="148" t="s">
        <v>582</v>
      </c>
      <c r="C729" s="277">
        <v>714</v>
      </c>
      <c r="D729" s="277">
        <v>0</v>
      </c>
    </row>
    <row r="730" s="136" customFormat="1" ht="15" customHeight="1" spans="1:4">
      <c r="A730" s="145">
        <v>2110303</v>
      </c>
      <c r="B730" s="148" t="s">
        <v>583</v>
      </c>
      <c r="C730" s="277">
        <v>0</v>
      </c>
      <c r="D730" s="277">
        <v>0</v>
      </c>
    </row>
    <row r="731" s="136" customFormat="1" ht="15" customHeight="1" spans="1:4">
      <c r="A731" s="145">
        <v>2110304</v>
      </c>
      <c r="B731" s="148" t="s">
        <v>584</v>
      </c>
      <c r="C731" s="277">
        <v>0</v>
      </c>
      <c r="D731" s="277">
        <v>0</v>
      </c>
    </row>
    <row r="732" s="136" customFormat="1" ht="15" customHeight="1" spans="1:4">
      <c r="A732" s="145">
        <v>2110305</v>
      </c>
      <c r="B732" s="148" t="s">
        <v>585</v>
      </c>
      <c r="C732" s="277">
        <v>0</v>
      </c>
      <c r="D732" s="277">
        <v>0</v>
      </c>
    </row>
    <row r="733" s="136" customFormat="1" ht="15" customHeight="1" spans="1:4">
      <c r="A733" s="145">
        <v>2110306</v>
      </c>
      <c r="B733" s="148" t="s">
        <v>586</v>
      </c>
      <c r="C733" s="277">
        <v>0</v>
      </c>
      <c r="D733" s="277">
        <v>0</v>
      </c>
    </row>
    <row r="734" s="136" customFormat="1" ht="15" customHeight="1" spans="1:4">
      <c r="A734" s="145">
        <v>2110399</v>
      </c>
      <c r="B734" s="148" t="s">
        <v>587</v>
      </c>
      <c r="C734" s="277">
        <v>146</v>
      </c>
      <c r="D734" s="277">
        <v>0</v>
      </c>
    </row>
    <row r="735" s="136" customFormat="1" ht="15" customHeight="1" spans="1:4">
      <c r="A735" s="145">
        <v>21104</v>
      </c>
      <c r="B735" s="146" t="s">
        <v>588</v>
      </c>
      <c r="C735" s="277">
        <v>0</v>
      </c>
      <c r="D735" s="277">
        <v>0</v>
      </c>
    </row>
    <row r="736" s="136" customFormat="1" ht="15" customHeight="1" spans="1:4">
      <c r="A736" s="145">
        <v>2110401</v>
      </c>
      <c r="B736" s="148" t="s">
        <v>589</v>
      </c>
      <c r="C736" s="277">
        <v>0</v>
      </c>
      <c r="D736" s="277">
        <v>0</v>
      </c>
    </row>
    <row r="737" s="136" customFormat="1" ht="15" customHeight="1" spans="1:4">
      <c r="A737" s="145">
        <v>2110402</v>
      </c>
      <c r="B737" s="148" t="s">
        <v>590</v>
      </c>
      <c r="C737" s="277">
        <v>0</v>
      </c>
      <c r="D737" s="277">
        <v>0</v>
      </c>
    </row>
    <row r="738" s="136" customFormat="1" ht="15" customHeight="1" spans="1:4">
      <c r="A738" s="145">
        <v>2110404</v>
      </c>
      <c r="B738" s="148" t="s">
        <v>591</v>
      </c>
      <c r="C738" s="277">
        <v>0</v>
      </c>
      <c r="D738" s="277">
        <v>0</v>
      </c>
    </row>
    <row r="739" s="136" customFormat="1" ht="15" customHeight="1" spans="1:4">
      <c r="A739" s="145">
        <v>2110499</v>
      </c>
      <c r="B739" s="148" t="s">
        <v>592</v>
      </c>
      <c r="C739" s="277">
        <v>0</v>
      </c>
      <c r="D739" s="277">
        <v>0</v>
      </c>
    </row>
    <row r="740" s="136" customFormat="1" ht="15" customHeight="1" spans="1:4">
      <c r="A740" s="145">
        <v>21105</v>
      </c>
      <c r="B740" s="146" t="s">
        <v>593</v>
      </c>
      <c r="C740" s="277">
        <v>79</v>
      </c>
      <c r="D740" s="277">
        <v>0</v>
      </c>
    </row>
    <row r="741" s="136" customFormat="1" ht="15" customHeight="1" spans="1:4">
      <c r="A741" s="145">
        <v>2110501</v>
      </c>
      <c r="B741" s="148" t="s">
        <v>594</v>
      </c>
      <c r="C741" s="277">
        <v>0</v>
      </c>
      <c r="D741" s="277">
        <v>0</v>
      </c>
    </row>
    <row r="742" s="136" customFormat="1" ht="15" customHeight="1" spans="1:4">
      <c r="A742" s="145">
        <v>2110502</v>
      </c>
      <c r="B742" s="148" t="s">
        <v>595</v>
      </c>
      <c r="C742" s="277">
        <v>79</v>
      </c>
      <c r="D742" s="277">
        <v>0</v>
      </c>
    </row>
    <row r="743" s="136" customFormat="1" ht="15" customHeight="1" spans="1:4">
      <c r="A743" s="145">
        <v>2110503</v>
      </c>
      <c r="B743" s="148" t="s">
        <v>596</v>
      </c>
      <c r="C743" s="277">
        <v>0</v>
      </c>
      <c r="D743" s="277">
        <v>0</v>
      </c>
    </row>
    <row r="744" s="136" customFormat="1" ht="15" customHeight="1" spans="1:4">
      <c r="A744" s="145">
        <v>2110506</v>
      </c>
      <c r="B744" s="148" t="s">
        <v>597</v>
      </c>
      <c r="C744" s="277">
        <v>0</v>
      </c>
      <c r="D744" s="277">
        <v>0</v>
      </c>
    </row>
    <row r="745" s="136" customFormat="1" ht="15" customHeight="1" spans="1:4">
      <c r="A745" s="145">
        <v>2110507</v>
      </c>
      <c r="B745" s="148" t="s">
        <v>598</v>
      </c>
      <c r="C745" s="277">
        <v>0</v>
      </c>
      <c r="D745" s="277">
        <v>0</v>
      </c>
    </row>
    <row r="746" s="136" customFormat="1" ht="15" customHeight="1" spans="1:4">
      <c r="A746" s="145">
        <v>2110599</v>
      </c>
      <c r="B746" s="148" t="s">
        <v>599</v>
      </c>
      <c r="C746" s="277">
        <v>0</v>
      </c>
      <c r="D746" s="277">
        <v>0</v>
      </c>
    </row>
    <row r="747" s="136" customFormat="1" ht="15" customHeight="1" spans="1:4">
      <c r="A747" s="145">
        <v>21106</v>
      </c>
      <c r="B747" s="146" t="s">
        <v>600</v>
      </c>
      <c r="C747" s="277">
        <v>0</v>
      </c>
      <c r="D747" s="277">
        <v>0</v>
      </c>
    </row>
    <row r="748" s="136" customFormat="1" ht="15" customHeight="1" spans="1:4">
      <c r="A748" s="145">
        <v>2110602</v>
      </c>
      <c r="B748" s="148" t="s">
        <v>601</v>
      </c>
      <c r="C748" s="277">
        <v>0</v>
      </c>
      <c r="D748" s="277">
        <v>0</v>
      </c>
    </row>
    <row r="749" s="136" customFormat="1" ht="15" customHeight="1" spans="1:4">
      <c r="A749" s="145">
        <v>2110603</v>
      </c>
      <c r="B749" s="148" t="s">
        <v>602</v>
      </c>
      <c r="C749" s="277">
        <v>0</v>
      </c>
      <c r="D749" s="277">
        <v>0</v>
      </c>
    </row>
    <row r="750" s="136" customFormat="1" ht="15" customHeight="1" spans="1:4">
      <c r="A750" s="145">
        <v>2110604</v>
      </c>
      <c r="B750" s="148" t="s">
        <v>603</v>
      </c>
      <c r="C750" s="277">
        <v>0</v>
      </c>
      <c r="D750" s="277">
        <v>0</v>
      </c>
    </row>
    <row r="751" s="136" customFormat="1" ht="15" customHeight="1" spans="1:4">
      <c r="A751" s="145">
        <v>2110605</v>
      </c>
      <c r="B751" s="148" t="s">
        <v>604</v>
      </c>
      <c r="C751" s="277">
        <v>0</v>
      </c>
      <c r="D751" s="277">
        <v>0</v>
      </c>
    </row>
    <row r="752" s="136" customFormat="1" ht="15" customHeight="1" spans="1:4">
      <c r="A752" s="145">
        <v>2110699</v>
      </c>
      <c r="B752" s="148" t="s">
        <v>605</v>
      </c>
      <c r="C752" s="277">
        <v>0</v>
      </c>
      <c r="D752" s="277">
        <v>0</v>
      </c>
    </row>
    <row r="753" s="136" customFormat="1" ht="15" customHeight="1" spans="1:4">
      <c r="A753" s="145">
        <v>21107</v>
      </c>
      <c r="B753" s="146" t="s">
        <v>606</v>
      </c>
      <c r="C753" s="277">
        <v>0</v>
      </c>
      <c r="D753" s="277">
        <v>0</v>
      </c>
    </row>
    <row r="754" s="136" customFormat="1" ht="15" customHeight="1" spans="1:4">
      <c r="A754" s="145">
        <v>2110704</v>
      </c>
      <c r="B754" s="148" t="s">
        <v>607</v>
      </c>
      <c r="C754" s="277">
        <v>0</v>
      </c>
      <c r="D754" s="277">
        <v>0</v>
      </c>
    </row>
    <row r="755" s="136" customFormat="1" ht="15" customHeight="1" spans="1:4">
      <c r="A755" s="145">
        <v>2110799</v>
      </c>
      <c r="B755" s="148" t="s">
        <v>608</v>
      </c>
      <c r="C755" s="277">
        <v>0</v>
      </c>
      <c r="D755" s="277">
        <v>0</v>
      </c>
    </row>
    <row r="756" s="136" customFormat="1" ht="15" customHeight="1" spans="1:4">
      <c r="A756" s="145">
        <v>21108</v>
      </c>
      <c r="B756" s="146" t="s">
        <v>609</v>
      </c>
      <c r="C756" s="277">
        <v>0</v>
      </c>
      <c r="D756" s="277">
        <v>0</v>
      </c>
    </row>
    <row r="757" s="136" customFormat="1" ht="15" customHeight="1" spans="1:4">
      <c r="A757" s="145">
        <v>2110804</v>
      </c>
      <c r="B757" s="148" t="s">
        <v>610</v>
      </c>
      <c r="C757" s="277">
        <v>0</v>
      </c>
      <c r="D757" s="277">
        <v>0</v>
      </c>
    </row>
    <row r="758" s="136" customFormat="1" ht="15" customHeight="1" spans="1:4">
      <c r="A758" s="145">
        <v>2110899</v>
      </c>
      <c r="B758" s="148" t="s">
        <v>611</v>
      </c>
      <c r="C758" s="277">
        <v>0</v>
      </c>
      <c r="D758" s="277">
        <v>0</v>
      </c>
    </row>
    <row r="759" s="136" customFormat="1" ht="15" customHeight="1" spans="1:4">
      <c r="A759" s="145">
        <v>21109</v>
      </c>
      <c r="B759" s="146" t="s">
        <v>612</v>
      </c>
      <c r="C759" s="277">
        <v>0</v>
      </c>
      <c r="D759" s="277">
        <v>0</v>
      </c>
    </row>
    <row r="760" s="136" customFormat="1" ht="15" customHeight="1" spans="1:4">
      <c r="A760" s="145">
        <v>21110</v>
      </c>
      <c r="B760" s="146" t="s">
        <v>613</v>
      </c>
      <c r="C760" s="277">
        <v>0</v>
      </c>
      <c r="D760" s="277">
        <v>0</v>
      </c>
    </row>
    <row r="761" s="136" customFormat="1" ht="15" customHeight="1" spans="1:4">
      <c r="A761" s="145">
        <v>21111</v>
      </c>
      <c r="B761" s="146" t="s">
        <v>614</v>
      </c>
      <c r="C761" s="277">
        <v>6</v>
      </c>
      <c r="D761" s="277">
        <v>0</v>
      </c>
    </row>
    <row r="762" s="136" customFormat="1" ht="15" customHeight="1" spans="1:4">
      <c r="A762" s="145">
        <v>2111101</v>
      </c>
      <c r="B762" s="148" t="s">
        <v>615</v>
      </c>
      <c r="C762" s="277">
        <v>0</v>
      </c>
      <c r="D762" s="277">
        <v>0</v>
      </c>
    </row>
    <row r="763" s="136" customFormat="1" ht="15" customHeight="1" spans="1:4">
      <c r="A763" s="145">
        <v>2111102</v>
      </c>
      <c r="B763" s="148" t="s">
        <v>616</v>
      </c>
      <c r="C763" s="277">
        <v>6</v>
      </c>
      <c r="D763" s="277">
        <v>0</v>
      </c>
    </row>
    <row r="764" s="136" customFormat="1" ht="15" customHeight="1" spans="1:4">
      <c r="A764" s="145">
        <v>2111103</v>
      </c>
      <c r="B764" s="148" t="s">
        <v>617</v>
      </c>
      <c r="C764" s="277">
        <v>0</v>
      </c>
      <c r="D764" s="277">
        <v>0</v>
      </c>
    </row>
    <row r="765" s="136" customFormat="1" ht="15" customHeight="1" spans="1:4">
      <c r="A765" s="145">
        <v>2111104</v>
      </c>
      <c r="B765" s="148" t="s">
        <v>618</v>
      </c>
      <c r="C765" s="277">
        <v>0</v>
      </c>
      <c r="D765" s="277">
        <v>0</v>
      </c>
    </row>
    <row r="766" s="136" customFormat="1" ht="15" customHeight="1" spans="1:4">
      <c r="A766" s="145">
        <v>2111199</v>
      </c>
      <c r="B766" s="148" t="s">
        <v>619</v>
      </c>
      <c r="C766" s="277">
        <v>0</v>
      </c>
      <c r="D766" s="277">
        <v>0</v>
      </c>
    </row>
    <row r="767" s="232" customFormat="1" ht="15" customHeight="1" spans="1:4">
      <c r="A767" s="145">
        <v>21112</v>
      </c>
      <c r="B767" s="146" t="s">
        <v>620</v>
      </c>
      <c r="C767" s="277">
        <v>0</v>
      </c>
      <c r="D767" s="277">
        <v>0</v>
      </c>
    </row>
    <row r="768" s="136" customFormat="1" ht="15" customHeight="1" spans="1:4">
      <c r="A768" s="145">
        <v>21113</v>
      </c>
      <c r="B768" s="146" t="s">
        <v>621</v>
      </c>
      <c r="C768" s="277">
        <v>0</v>
      </c>
      <c r="D768" s="277">
        <v>0</v>
      </c>
    </row>
    <row r="769" s="136" customFormat="1" ht="15" customHeight="1" spans="1:4">
      <c r="A769" s="145">
        <v>21114</v>
      </c>
      <c r="B769" s="146" t="s">
        <v>622</v>
      </c>
      <c r="C769" s="277">
        <v>0</v>
      </c>
      <c r="D769" s="277">
        <v>0</v>
      </c>
    </row>
    <row r="770" s="136" customFormat="1" ht="15" customHeight="1" spans="1:4">
      <c r="A770" s="145">
        <v>2111401</v>
      </c>
      <c r="B770" s="148" t="s">
        <v>57</v>
      </c>
      <c r="C770" s="277">
        <v>0</v>
      </c>
      <c r="D770" s="277">
        <v>0</v>
      </c>
    </row>
    <row r="771" s="136" customFormat="1" ht="15" customHeight="1" spans="1:4">
      <c r="A771" s="145">
        <v>2111402</v>
      </c>
      <c r="B771" s="148" t="s">
        <v>58</v>
      </c>
      <c r="C771" s="277">
        <v>0</v>
      </c>
      <c r="D771" s="277">
        <v>0</v>
      </c>
    </row>
    <row r="772" s="136" customFormat="1" ht="15" customHeight="1" spans="1:4">
      <c r="A772" s="145">
        <v>2111403</v>
      </c>
      <c r="B772" s="148" t="s">
        <v>59</v>
      </c>
      <c r="C772" s="277">
        <v>0</v>
      </c>
      <c r="D772" s="277">
        <v>0</v>
      </c>
    </row>
    <row r="773" s="136" customFormat="1" ht="15" customHeight="1" spans="1:4">
      <c r="A773" s="145">
        <v>2111404</v>
      </c>
      <c r="B773" s="148" t="s">
        <v>623</v>
      </c>
      <c r="C773" s="277">
        <v>0</v>
      </c>
      <c r="D773" s="277">
        <v>0</v>
      </c>
    </row>
    <row r="774" s="136" customFormat="1" ht="15" customHeight="1" spans="1:4">
      <c r="A774" s="145">
        <v>2111405</v>
      </c>
      <c r="B774" s="148" t="s">
        <v>624</v>
      </c>
      <c r="C774" s="277">
        <v>0</v>
      </c>
      <c r="D774" s="277">
        <v>0</v>
      </c>
    </row>
    <row r="775" s="136" customFormat="1" ht="15" customHeight="1" spans="1:4">
      <c r="A775" s="145">
        <v>2111406</v>
      </c>
      <c r="B775" s="148" t="s">
        <v>625</v>
      </c>
      <c r="C775" s="277">
        <v>0</v>
      </c>
      <c r="D775" s="277">
        <v>0</v>
      </c>
    </row>
    <row r="776" s="136" customFormat="1" ht="15" customHeight="1" spans="1:4">
      <c r="A776" s="145">
        <v>2111407</v>
      </c>
      <c r="B776" s="148" t="s">
        <v>626</v>
      </c>
      <c r="C776" s="277">
        <v>0</v>
      </c>
      <c r="D776" s="277">
        <v>0</v>
      </c>
    </row>
    <row r="777" s="232" customFormat="1" ht="15" customHeight="1" spans="1:4">
      <c r="A777" s="145">
        <v>2111408</v>
      </c>
      <c r="B777" s="148" t="s">
        <v>627</v>
      </c>
      <c r="C777" s="277">
        <v>0</v>
      </c>
      <c r="D777" s="277">
        <v>0</v>
      </c>
    </row>
    <row r="778" s="136" customFormat="1" ht="15" customHeight="1" spans="1:4">
      <c r="A778" s="145">
        <v>2111409</v>
      </c>
      <c r="B778" s="148" t="s">
        <v>628</v>
      </c>
      <c r="C778" s="277">
        <v>0</v>
      </c>
      <c r="D778" s="277">
        <v>0</v>
      </c>
    </row>
    <row r="779" s="136" customFormat="1" ht="15" customHeight="1" spans="1:4">
      <c r="A779" s="145">
        <v>2111410</v>
      </c>
      <c r="B779" s="148" t="s">
        <v>629</v>
      </c>
      <c r="C779" s="277">
        <v>0</v>
      </c>
      <c r="D779" s="277">
        <v>0</v>
      </c>
    </row>
    <row r="780" s="136" customFormat="1" ht="15" customHeight="1" spans="1:4">
      <c r="A780" s="145">
        <v>2111411</v>
      </c>
      <c r="B780" s="148" t="s">
        <v>99</v>
      </c>
      <c r="C780" s="277">
        <v>0</v>
      </c>
      <c r="D780" s="277">
        <v>0</v>
      </c>
    </row>
    <row r="781" s="232" customFormat="1" ht="15" customHeight="1" spans="1:4">
      <c r="A781" s="145">
        <v>2111413</v>
      </c>
      <c r="B781" s="148" t="s">
        <v>630</v>
      </c>
      <c r="C781" s="277">
        <v>0</v>
      </c>
      <c r="D781" s="277">
        <v>0</v>
      </c>
    </row>
    <row r="782" s="136" customFormat="1" ht="15" customHeight="1" spans="1:4">
      <c r="A782" s="145">
        <v>2111450</v>
      </c>
      <c r="B782" s="148" t="s">
        <v>66</v>
      </c>
      <c r="C782" s="277">
        <v>0</v>
      </c>
      <c r="D782" s="277">
        <v>0</v>
      </c>
    </row>
    <row r="783" s="136" customFormat="1" ht="15" customHeight="1" spans="1:4">
      <c r="A783" s="145">
        <v>2111499</v>
      </c>
      <c r="B783" s="148" t="s">
        <v>631</v>
      </c>
      <c r="C783" s="277">
        <v>0</v>
      </c>
      <c r="D783" s="277">
        <v>0</v>
      </c>
    </row>
    <row r="784" s="136" customFormat="1" ht="15" customHeight="1" spans="1:4">
      <c r="A784" s="145">
        <v>21199</v>
      </c>
      <c r="B784" s="146" t="s">
        <v>632</v>
      </c>
      <c r="C784" s="277">
        <v>0</v>
      </c>
      <c r="D784" s="277">
        <v>0</v>
      </c>
    </row>
    <row r="785" s="136" customFormat="1" ht="15" customHeight="1" spans="1:4">
      <c r="A785" s="145">
        <v>212</v>
      </c>
      <c r="B785" s="146" t="s">
        <v>633</v>
      </c>
      <c r="C785" s="277">
        <v>32217</v>
      </c>
      <c r="D785" s="277">
        <v>0</v>
      </c>
    </row>
    <row r="786" s="136" customFormat="1" ht="15" customHeight="1" spans="1:4">
      <c r="A786" s="145">
        <v>21201</v>
      </c>
      <c r="B786" s="146" t="s">
        <v>634</v>
      </c>
      <c r="C786" s="277">
        <v>16018</v>
      </c>
      <c r="D786" s="277">
        <v>0</v>
      </c>
    </row>
    <row r="787" s="136" customFormat="1" ht="15" customHeight="1" spans="1:4">
      <c r="A787" s="145">
        <v>2120101</v>
      </c>
      <c r="B787" s="148" t="s">
        <v>57</v>
      </c>
      <c r="C787" s="277">
        <v>9666</v>
      </c>
      <c r="D787" s="277">
        <v>0</v>
      </c>
    </row>
    <row r="788" s="136" customFormat="1" ht="15" customHeight="1" spans="1:4">
      <c r="A788" s="145">
        <v>2120102</v>
      </c>
      <c r="B788" s="148" t="s">
        <v>58</v>
      </c>
      <c r="C788" s="277">
        <v>1980</v>
      </c>
      <c r="D788" s="277">
        <v>0</v>
      </c>
    </row>
    <row r="789" s="136" customFormat="1" ht="15" customHeight="1" spans="1:4">
      <c r="A789" s="145">
        <v>2120103</v>
      </c>
      <c r="B789" s="148" t="s">
        <v>59</v>
      </c>
      <c r="C789" s="277">
        <v>516</v>
      </c>
      <c r="D789" s="277">
        <v>0</v>
      </c>
    </row>
    <row r="790" s="232" customFormat="1" ht="15" customHeight="1" spans="1:4">
      <c r="A790" s="145">
        <v>2120104</v>
      </c>
      <c r="B790" s="148" t="s">
        <v>635</v>
      </c>
      <c r="C790" s="277">
        <v>446</v>
      </c>
      <c r="D790" s="277">
        <v>0</v>
      </c>
    </row>
    <row r="791" s="136" customFormat="1" ht="15" customHeight="1" spans="1:4">
      <c r="A791" s="145">
        <v>2120105</v>
      </c>
      <c r="B791" s="148" t="s">
        <v>636</v>
      </c>
      <c r="C791" s="277">
        <v>259</v>
      </c>
      <c r="D791" s="277">
        <v>0</v>
      </c>
    </row>
    <row r="792" s="136" customFormat="1" ht="15" customHeight="1" spans="1:4">
      <c r="A792" s="145">
        <v>2120106</v>
      </c>
      <c r="B792" s="148" t="s">
        <v>637</v>
      </c>
      <c r="C792" s="277">
        <v>0</v>
      </c>
      <c r="D792" s="277">
        <v>0</v>
      </c>
    </row>
    <row r="793" s="136" customFormat="1" ht="15" customHeight="1" spans="1:4">
      <c r="A793" s="145">
        <v>2120107</v>
      </c>
      <c r="B793" s="148" t="s">
        <v>638</v>
      </c>
      <c r="C793" s="277">
        <v>0</v>
      </c>
      <c r="D793" s="277">
        <v>0</v>
      </c>
    </row>
    <row r="794" s="136" customFormat="1" ht="15" customHeight="1" spans="1:4">
      <c r="A794" s="145">
        <v>2120109</v>
      </c>
      <c r="B794" s="148" t="s">
        <v>639</v>
      </c>
      <c r="C794" s="277">
        <v>0</v>
      </c>
      <c r="D794" s="277">
        <v>0</v>
      </c>
    </row>
    <row r="795" s="136" customFormat="1" ht="15" customHeight="1" spans="1:4">
      <c r="A795" s="145">
        <v>2120110</v>
      </c>
      <c r="B795" s="148" t="s">
        <v>640</v>
      </c>
      <c r="C795" s="277">
        <v>0</v>
      </c>
      <c r="D795" s="277">
        <v>0</v>
      </c>
    </row>
    <row r="796" s="136" customFormat="1" ht="15" customHeight="1" spans="1:4">
      <c r="A796" s="145">
        <v>2120199</v>
      </c>
      <c r="B796" s="148" t="s">
        <v>641</v>
      </c>
      <c r="C796" s="277">
        <v>3151</v>
      </c>
      <c r="D796" s="277">
        <v>0</v>
      </c>
    </row>
    <row r="797" s="136" customFormat="1" ht="15" customHeight="1" spans="1:4">
      <c r="A797" s="145">
        <v>21202</v>
      </c>
      <c r="B797" s="146" t="s">
        <v>642</v>
      </c>
      <c r="C797" s="277">
        <v>20</v>
      </c>
      <c r="D797" s="277">
        <v>0</v>
      </c>
    </row>
    <row r="798" s="136" customFormat="1" ht="15" customHeight="1" spans="1:4">
      <c r="A798" s="145">
        <v>21203</v>
      </c>
      <c r="B798" s="146" t="s">
        <v>643</v>
      </c>
      <c r="C798" s="277">
        <v>3155</v>
      </c>
      <c r="D798" s="277">
        <v>0</v>
      </c>
    </row>
    <row r="799" s="136" customFormat="1" ht="15" customHeight="1" spans="1:4">
      <c r="A799" s="145">
        <v>2120303</v>
      </c>
      <c r="B799" s="148" t="s">
        <v>644</v>
      </c>
      <c r="C799" s="277">
        <v>287</v>
      </c>
      <c r="D799" s="277">
        <v>0</v>
      </c>
    </row>
    <row r="800" s="136" customFormat="1" ht="15" customHeight="1" spans="1:4">
      <c r="A800" s="145">
        <v>2120399</v>
      </c>
      <c r="B800" s="148" t="s">
        <v>645</v>
      </c>
      <c r="C800" s="277">
        <v>2868</v>
      </c>
      <c r="D800" s="277">
        <v>0</v>
      </c>
    </row>
    <row r="801" s="136" customFormat="1" ht="15" customHeight="1" spans="1:4">
      <c r="A801" s="145">
        <v>21205</v>
      </c>
      <c r="B801" s="146" t="s">
        <v>646</v>
      </c>
      <c r="C801" s="277">
        <v>12301</v>
      </c>
      <c r="D801" s="277">
        <v>0</v>
      </c>
    </row>
    <row r="802" s="136" customFormat="1" ht="15" customHeight="1" spans="1:4">
      <c r="A802" s="145">
        <v>21206</v>
      </c>
      <c r="B802" s="146" t="s">
        <v>647</v>
      </c>
      <c r="C802" s="277">
        <v>271</v>
      </c>
      <c r="D802" s="277">
        <v>0</v>
      </c>
    </row>
    <row r="803" s="136" customFormat="1" ht="15" customHeight="1" spans="1:4">
      <c r="A803" s="145">
        <v>21299</v>
      </c>
      <c r="B803" s="146" t="s">
        <v>648</v>
      </c>
      <c r="C803" s="277">
        <v>452</v>
      </c>
      <c r="D803" s="277">
        <v>0</v>
      </c>
    </row>
    <row r="804" s="136" customFormat="1" ht="15" customHeight="1" spans="1:4">
      <c r="A804" s="145">
        <v>213</v>
      </c>
      <c r="B804" s="146" t="s">
        <v>649</v>
      </c>
      <c r="C804" s="277">
        <v>68513</v>
      </c>
      <c r="D804" s="277">
        <v>14728</v>
      </c>
    </row>
    <row r="805" s="136" customFormat="1" ht="15" customHeight="1" spans="1:4">
      <c r="A805" s="145">
        <v>21301</v>
      </c>
      <c r="B805" s="146" t="s">
        <v>650</v>
      </c>
      <c r="C805" s="277">
        <v>22208</v>
      </c>
      <c r="D805" s="277">
        <v>3673</v>
      </c>
    </row>
    <row r="806" s="136" customFormat="1" ht="15" customHeight="1" spans="1:4">
      <c r="A806" s="145">
        <v>2130101</v>
      </c>
      <c r="B806" s="148" t="s">
        <v>57</v>
      </c>
      <c r="C806" s="277">
        <v>4332</v>
      </c>
      <c r="D806" s="277">
        <v>0</v>
      </c>
    </row>
    <row r="807" s="136" customFormat="1" ht="15" customHeight="1" spans="1:4">
      <c r="A807" s="145">
        <v>2130102</v>
      </c>
      <c r="B807" s="148" t="s">
        <v>58</v>
      </c>
      <c r="C807" s="277">
        <v>99</v>
      </c>
      <c r="D807" s="277">
        <v>0</v>
      </c>
    </row>
    <row r="808" s="136" customFormat="1" ht="15" customHeight="1" spans="1:4">
      <c r="A808" s="145">
        <v>2130103</v>
      </c>
      <c r="B808" s="148" t="s">
        <v>59</v>
      </c>
      <c r="C808" s="277">
        <v>22</v>
      </c>
      <c r="D808" s="277">
        <v>0</v>
      </c>
    </row>
    <row r="809" s="136" customFormat="1" ht="15" customHeight="1" spans="1:4">
      <c r="A809" s="145">
        <v>2130104</v>
      </c>
      <c r="B809" s="148" t="s">
        <v>66</v>
      </c>
      <c r="C809" s="277">
        <v>9514</v>
      </c>
      <c r="D809" s="277">
        <v>0</v>
      </c>
    </row>
    <row r="810" s="136" customFormat="1" ht="15" customHeight="1" spans="1:4">
      <c r="A810" s="145">
        <v>2130105</v>
      </c>
      <c r="B810" s="148" t="s">
        <v>651</v>
      </c>
      <c r="C810" s="277">
        <v>0</v>
      </c>
      <c r="D810" s="277">
        <v>0</v>
      </c>
    </row>
    <row r="811" s="136" customFormat="1" ht="15" customHeight="1" spans="1:4">
      <c r="A811" s="145">
        <v>2130106</v>
      </c>
      <c r="B811" s="148" t="s">
        <v>652</v>
      </c>
      <c r="C811" s="277">
        <v>195</v>
      </c>
      <c r="D811" s="277">
        <v>46</v>
      </c>
    </row>
    <row r="812" s="136" customFormat="1" ht="15" customHeight="1" spans="1:4">
      <c r="A812" s="145">
        <v>2130108</v>
      </c>
      <c r="B812" s="148" t="s">
        <v>653</v>
      </c>
      <c r="C812" s="277">
        <v>116</v>
      </c>
      <c r="D812" s="277">
        <v>0</v>
      </c>
    </row>
    <row r="813" s="136" customFormat="1" ht="15" customHeight="1" spans="1:4">
      <c r="A813" s="145">
        <v>2130109</v>
      </c>
      <c r="B813" s="148" t="s">
        <v>654</v>
      </c>
      <c r="C813" s="277">
        <v>57</v>
      </c>
      <c r="D813" s="277">
        <v>0</v>
      </c>
    </row>
    <row r="814" s="136" customFormat="1" ht="15" customHeight="1" spans="1:4">
      <c r="A814" s="145">
        <v>2130110</v>
      </c>
      <c r="B814" s="148" t="s">
        <v>655</v>
      </c>
      <c r="C814" s="277">
        <v>0</v>
      </c>
      <c r="D814" s="277">
        <v>0</v>
      </c>
    </row>
    <row r="815" s="136" customFormat="1" ht="15" customHeight="1" spans="1:4">
      <c r="A815" s="145">
        <v>2130111</v>
      </c>
      <c r="B815" s="148" t="s">
        <v>656</v>
      </c>
      <c r="C815" s="277">
        <v>0</v>
      </c>
      <c r="D815" s="277">
        <v>0</v>
      </c>
    </row>
    <row r="816" s="136" customFormat="1" ht="15" customHeight="1" spans="1:4">
      <c r="A816" s="145">
        <v>2130112</v>
      </c>
      <c r="B816" s="148" t="s">
        <v>657</v>
      </c>
      <c r="C816" s="277">
        <v>0</v>
      </c>
      <c r="D816" s="277">
        <v>0</v>
      </c>
    </row>
    <row r="817" s="136" customFormat="1" ht="15" customHeight="1" spans="1:4">
      <c r="A817" s="145">
        <v>2130114</v>
      </c>
      <c r="B817" s="148" t="s">
        <v>658</v>
      </c>
      <c r="C817" s="277">
        <v>0</v>
      </c>
      <c r="D817" s="277">
        <v>0</v>
      </c>
    </row>
    <row r="818" s="136" customFormat="1" ht="15" customHeight="1" spans="1:4">
      <c r="A818" s="145">
        <v>2130119</v>
      </c>
      <c r="B818" s="148" t="s">
        <v>659</v>
      </c>
      <c r="C818" s="277">
        <v>15</v>
      </c>
      <c r="D818" s="277">
        <v>0</v>
      </c>
    </row>
    <row r="819" s="136" customFormat="1" ht="15" customHeight="1" spans="1:4">
      <c r="A819" s="145">
        <v>2130120</v>
      </c>
      <c r="B819" s="148" t="s">
        <v>660</v>
      </c>
      <c r="C819" s="277">
        <v>548</v>
      </c>
      <c r="D819" s="277">
        <v>0</v>
      </c>
    </row>
    <row r="820" s="136" customFormat="1" ht="15" customHeight="1" spans="1:4">
      <c r="A820" s="145">
        <v>2130121</v>
      </c>
      <c r="B820" s="148" t="s">
        <v>661</v>
      </c>
      <c r="C820" s="277">
        <v>0</v>
      </c>
      <c r="D820" s="277">
        <v>0</v>
      </c>
    </row>
    <row r="821" s="136" customFormat="1" ht="15" customHeight="1" spans="1:4">
      <c r="A821" s="145">
        <v>2130122</v>
      </c>
      <c r="B821" s="148" t="s">
        <v>662</v>
      </c>
      <c r="C821" s="277">
        <v>0</v>
      </c>
      <c r="D821" s="277">
        <v>0</v>
      </c>
    </row>
    <row r="822" s="136" customFormat="1" ht="15" customHeight="1" spans="1:4">
      <c r="A822" s="145">
        <v>2130124</v>
      </c>
      <c r="B822" s="148" t="s">
        <v>663</v>
      </c>
      <c r="C822" s="277">
        <v>0</v>
      </c>
      <c r="D822" s="277">
        <v>0</v>
      </c>
    </row>
    <row r="823" s="136" customFormat="1" ht="15" customHeight="1" spans="1:4">
      <c r="A823" s="145">
        <v>2130125</v>
      </c>
      <c r="B823" s="148" t="s">
        <v>664</v>
      </c>
      <c r="C823" s="277">
        <v>0</v>
      </c>
      <c r="D823" s="277">
        <v>0</v>
      </c>
    </row>
    <row r="824" s="136" customFormat="1" ht="15" customHeight="1" spans="1:4">
      <c r="A824" s="145">
        <v>2130126</v>
      </c>
      <c r="B824" s="148" t="s">
        <v>665</v>
      </c>
      <c r="C824" s="277">
        <v>18</v>
      </c>
      <c r="D824" s="277">
        <v>0</v>
      </c>
    </row>
    <row r="825" s="136" customFormat="1" ht="15" customHeight="1" spans="1:4">
      <c r="A825" s="145">
        <v>2130135</v>
      </c>
      <c r="B825" s="148" t="s">
        <v>666</v>
      </c>
      <c r="C825" s="277">
        <v>5</v>
      </c>
      <c r="D825" s="277">
        <v>0</v>
      </c>
    </row>
    <row r="826" s="136" customFormat="1" ht="15" customHeight="1" spans="1:4">
      <c r="A826" s="145">
        <v>2130142</v>
      </c>
      <c r="B826" s="148" t="s">
        <v>667</v>
      </c>
      <c r="C826" s="277">
        <v>19</v>
      </c>
      <c r="D826" s="277">
        <v>0</v>
      </c>
    </row>
    <row r="827" s="136" customFormat="1" ht="15" customHeight="1" spans="1:4">
      <c r="A827" s="145">
        <v>2130148</v>
      </c>
      <c r="B827" s="148" t="s">
        <v>668</v>
      </c>
      <c r="C827" s="277">
        <v>0</v>
      </c>
      <c r="D827" s="277">
        <v>0</v>
      </c>
    </row>
    <row r="828" s="136" customFormat="1" ht="15" customHeight="1" spans="1:4">
      <c r="A828" s="145">
        <v>2130152</v>
      </c>
      <c r="B828" s="148" t="s">
        <v>669</v>
      </c>
      <c r="C828" s="277">
        <v>34</v>
      </c>
      <c r="D828" s="277">
        <v>0</v>
      </c>
    </row>
    <row r="829" s="136" customFormat="1" ht="15" customHeight="1" spans="1:4">
      <c r="A829" s="145"/>
      <c r="B829" s="148" t="s">
        <v>670</v>
      </c>
      <c r="C829" s="277">
        <v>42</v>
      </c>
      <c r="D829" s="277">
        <v>0</v>
      </c>
    </row>
    <row r="830" s="136" customFormat="1" ht="15" customHeight="1" spans="1:4">
      <c r="A830" s="145">
        <v>2130199</v>
      </c>
      <c r="B830" s="148" t="s">
        <v>671</v>
      </c>
      <c r="C830" s="277">
        <v>7192</v>
      </c>
      <c r="D830" s="277">
        <v>3627</v>
      </c>
    </row>
    <row r="831" s="136" customFormat="1" ht="15" customHeight="1" spans="1:4">
      <c r="A831" s="145">
        <v>21302</v>
      </c>
      <c r="B831" s="146" t="s">
        <v>672</v>
      </c>
      <c r="C831" s="277">
        <v>8357</v>
      </c>
      <c r="D831" s="277">
        <v>0</v>
      </c>
    </row>
    <row r="832" s="136" customFormat="1" ht="15" customHeight="1" spans="1:4">
      <c r="A832" s="145">
        <v>2130201</v>
      </c>
      <c r="B832" s="148" t="s">
        <v>57</v>
      </c>
      <c r="C832" s="277">
        <v>3721</v>
      </c>
      <c r="D832" s="277">
        <v>0</v>
      </c>
    </row>
    <row r="833" s="136" customFormat="1" ht="15" customHeight="1" spans="1:4">
      <c r="A833" s="145">
        <v>2130202</v>
      </c>
      <c r="B833" s="148" t="s">
        <v>58</v>
      </c>
      <c r="C833" s="277">
        <v>37</v>
      </c>
      <c r="D833" s="277">
        <v>0</v>
      </c>
    </row>
    <row r="834" s="136" customFormat="1" ht="15" customHeight="1" spans="1:4">
      <c r="A834" s="145">
        <v>2130203</v>
      </c>
      <c r="B834" s="148" t="s">
        <v>59</v>
      </c>
      <c r="C834" s="277">
        <v>0</v>
      </c>
      <c r="D834" s="277">
        <v>0</v>
      </c>
    </row>
    <row r="835" s="136" customFormat="1" ht="15" customHeight="1" spans="1:4">
      <c r="A835" s="145">
        <v>2130204</v>
      </c>
      <c r="B835" s="148" t="s">
        <v>673</v>
      </c>
      <c r="C835" s="277">
        <v>4226</v>
      </c>
      <c r="D835" s="277">
        <v>0</v>
      </c>
    </row>
    <row r="836" s="136" customFormat="1" ht="15" customHeight="1" spans="1:4">
      <c r="A836" s="145">
        <v>2130205</v>
      </c>
      <c r="B836" s="148" t="s">
        <v>674</v>
      </c>
      <c r="C836" s="277">
        <v>14</v>
      </c>
      <c r="D836" s="277">
        <v>0</v>
      </c>
    </row>
    <row r="837" s="136" customFormat="1" ht="15" customHeight="1" spans="1:4">
      <c r="A837" s="145">
        <v>2130206</v>
      </c>
      <c r="B837" s="148" t="s">
        <v>675</v>
      </c>
      <c r="C837" s="277">
        <v>0</v>
      </c>
      <c r="D837" s="277">
        <v>0</v>
      </c>
    </row>
    <row r="838" s="136" customFormat="1" ht="15" customHeight="1" spans="1:4">
      <c r="A838" s="145">
        <v>2130207</v>
      </c>
      <c r="B838" s="148" t="s">
        <v>676</v>
      </c>
      <c r="C838" s="277">
        <v>19</v>
      </c>
      <c r="D838" s="277">
        <v>0</v>
      </c>
    </row>
    <row r="839" s="136" customFormat="1" ht="15" customHeight="1" spans="1:4">
      <c r="A839" s="145">
        <v>2130209</v>
      </c>
      <c r="B839" s="148" t="s">
        <v>677</v>
      </c>
      <c r="C839" s="277">
        <v>0</v>
      </c>
      <c r="D839" s="277">
        <v>0</v>
      </c>
    </row>
    <row r="840" s="136" customFormat="1" ht="15" customHeight="1" spans="1:4">
      <c r="A840" s="145">
        <v>2130210</v>
      </c>
      <c r="B840" s="148" t="s">
        <v>678</v>
      </c>
      <c r="C840" s="277">
        <v>0</v>
      </c>
      <c r="D840" s="277">
        <v>0</v>
      </c>
    </row>
    <row r="841" s="136" customFormat="1" ht="15" customHeight="1" spans="1:4">
      <c r="A841" s="145">
        <v>2130211</v>
      </c>
      <c r="B841" s="148" t="s">
        <v>679</v>
      </c>
      <c r="C841" s="277">
        <v>0</v>
      </c>
      <c r="D841" s="277">
        <v>0</v>
      </c>
    </row>
    <row r="842" s="136" customFormat="1" ht="15" customHeight="1" spans="1:4">
      <c r="A842" s="145">
        <v>2130212</v>
      </c>
      <c r="B842" s="148" t="s">
        <v>680</v>
      </c>
      <c r="C842" s="277">
        <v>0</v>
      </c>
      <c r="D842" s="277">
        <v>0</v>
      </c>
    </row>
    <row r="843" s="136" customFormat="1" ht="15" customHeight="1" spans="1:4">
      <c r="A843" s="145">
        <v>2130213</v>
      </c>
      <c r="B843" s="148" t="s">
        <v>681</v>
      </c>
      <c r="C843" s="277">
        <v>81</v>
      </c>
      <c r="D843" s="277">
        <v>0</v>
      </c>
    </row>
    <row r="844" s="136" customFormat="1" ht="15" customHeight="1" spans="1:4">
      <c r="A844" s="145">
        <v>2130217</v>
      </c>
      <c r="B844" s="148" t="s">
        <v>682</v>
      </c>
      <c r="C844" s="277">
        <v>0</v>
      </c>
      <c r="D844" s="277">
        <v>0</v>
      </c>
    </row>
    <row r="845" s="136" customFormat="1" ht="15" customHeight="1" spans="1:4">
      <c r="A845" s="145">
        <v>2130220</v>
      </c>
      <c r="B845" s="148" t="s">
        <v>683</v>
      </c>
      <c r="C845" s="277">
        <v>0</v>
      </c>
      <c r="D845" s="277">
        <v>0</v>
      </c>
    </row>
    <row r="846" s="136" customFormat="1" ht="15" customHeight="1" spans="1:4">
      <c r="A846" s="145">
        <v>2130221</v>
      </c>
      <c r="B846" s="148" t="s">
        <v>684</v>
      </c>
      <c r="C846" s="277">
        <v>0</v>
      </c>
      <c r="D846" s="277">
        <v>0</v>
      </c>
    </row>
    <row r="847" s="136" customFormat="1" ht="15" customHeight="1" spans="1:4">
      <c r="A847" s="145">
        <v>2130223</v>
      </c>
      <c r="B847" s="148" t="s">
        <v>685</v>
      </c>
      <c r="C847" s="277">
        <v>13</v>
      </c>
      <c r="D847" s="277">
        <v>0</v>
      </c>
    </row>
    <row r="848" s="136" customFormat="1" ht="15" customHeight="1" spans="1:4">
      <c r="A848" s="145">
        <v>2130226</v>
      </c>
      <c r="B848" s="148" t="s">
        <v>686</v>
      </c>
      <c r="C848" s="277">
        <v>0</v>
      </c>
      <c r="D848" s="277">
        <v>0</v>
      </c>
    </row>
    <row r="849" s="136" customFormat="1" ht="15" customHeight="1" spans="1:4">
      <c r="A849" s="145">
        <v>2130227</v>
      </c>
      <c r="B849" s="148" t="s">
        <v>687</v>
      </c>
      <c r="C849" s="277">
        <v>0</v>
      </c>
      <c r="D849" s="277">
        <v>0</v>
      </c>
    </row>
    <row r="850" s="136" customFormat="1" ht="15" customHeight="1" spans="1:4">
      <c r="A850" s="145">
        <v>2130232</v>
      </c>
      <c r="B850" s="148" t="s">
        <v>688</v>
      </c>
      <c r="C850" s="277">
        <v>0</v>
      </c>
      <c r="D850" s="277">
        <v>0</v>
      </c>
    </row>
    <row r="851" s="136" customFormat="1" ht="15" customHeight="1" spans="1:4">
      <c r="A851" s="145">
        <v>2130234</v>
      </c>
      <c r="B851" s="148" t="s">
        <v>689</v>
      </c>
      <c r="C851" s="277">
        <v>119</v>
      </c>
      <c r="D851" s="277">
        <v>0</v>
      </c>
    </row>
    <row r="852" s="232" customFormat="1" ht="15" customHeight="1" spans="1:4">
      <c r="A852" s="145">
        <v>2130235</v>
      </c>
      <c r="B852" s="148" t="s">
        <v>690</v>
      </c>
      <c r="C852" s="277">
        <v>0</v>
      </c>
      <c r="D852" s="277">
        <v>0</v>
      </c>
    </row>
    <row r="853" s="136" customFormat="1" ht="15" customHeight="1" spans="1:4">
      <c r="A853" s="145">
        <v>2130236</v>
      </c>
      <c r="B853" s="148" t="s">
        <v>691</v>
      </c>
      <c r="C853" s="277">
        <v>0</v>
      </c>
      <c r="D853" s="277">
        <v>0</v>
      </c>
    </row>
    <row r="854" s="136" customFormat="1" ht="15" customHeight="1" spans="1:4">
      <c r="A854" s="145">
        <v>2130237</v>
      </c>
      <c r="B854" s="148" t="s">
        <v>692</v>
      </c>
      <c r="C854" s="277">
        <v>0</v>
      </c>
      <c r="D854" s="277">
        <v>0</v>
      </c>
    </row>
    <row r="855" s="136" customFormat="1" ht="15" customHeight="1" spans="1:4">
      <c r="A855" s="145">
        <v>2130299</v>
      </c>
      <c r="B855" s="148" t="s">
        <v>693</v>
      </c>
      <c r="C855" s="277">
        <v>127</v>
      </c>
      <c r="D855" s="277">
        <v>0</v>
      </c>
    </row>
    <row r="856" s="136" customFormat="1" ht="15" customHeight="1" spans="1:4">
      <c r="A856" s="145">
        <v>21303</v>
      </c>
      <c r="B856" s="146" t="s">
        <v>694</v>
      </c>
      <c r="C856" s="277">
        <v>16504</v>
      </c>
      <c r="D856" s="277">
        <v>8882</v>
      </c>
    </row>
    <row r="857" s="136" customFormat="1" ht="15" customHeight="1" spans="1:4">
      <c r="A857" s="145">
        <v>2130301</v>
      </c>
      <c r="B857" s="148" t="s">
        <v>57</v>
      </c>
      <c r="C857" s="277">
        <v>1692</v>
      </c>
      <c r="D857" s="277">
        <v>0</v>
      </c>
    </row>
    <row r="858" s="136" customFormat="1" ht="15" customHeight="1" spans="1:4">
      <c r="A858" s="145">
        <v>2130302</v>
      </c>
      <c r="B858" s="148" t="s">
        <v>58</v>
      </c>
      <c r="C858" s="277">
        <v>20</v>
      </c>
      <c r="D858" s="277">
        <v>0</v>
      </c>
    </row>
    <row r="859" s="136" customFormat="1" ht="15" customHeight="1" spans="1:4">
      <c r="A859" s="145">
        <v>2130303</v>
      </c>
      <c r="B859" s="148" t="s">
        <v>59</v>
      </c>
      <c r="C859" s="277">
        <v>1120</v>
      </c>
      <c r="D859" s="277">
        <v>0</v>
      </c>
    </row>
    <row r="860" s="136" customFormat="1" ht="15" customHeight="1" spans="1:4">
      <c r="A860" s="145">
        <v>2130304</v>
      </c>
      <c r="B860" s="148" t="s">
        <v>695</v>
      </c>
      <c r="C860" s="277">
        <v>0</v>
      </c>
      <c r="D860" s="277">
        <v>0</v>
      </c>
    </row>
    <row r="861" s="136" customFormat="1" ht="15" customHeight="1" spans="1:4">
      <c r="A861" s="145">
        <v>2130305</v>
      </c>
      <c r="B861" s="148" t="s">
        <v>696</v>
      </c>
      <c r="C861" s="277">
        <v>2305</v>
      </c>
      <c r="D861" s="277">
        <v>0</v>
      </c>
    </row>
    <row r="862" s="136" customFormat="1" ht="15" customHeight="1" spans="1:4">
      <c r="A862" s="145">
        <v>2130306</v>
      </c>
      <c r="B862" s="148" t="s">
        <v>697</v>
      </c>
      <c r="C862" s="277">
        <v>511</v>
      </c>
      <c r="D862" s="277">
        <v>0</v>
      </c>
    </row>
    <row r="863" s="136" customFormat="1" ht="15" customHeight="1" spans="1:4">
      <c r="A863" s="145">
        <v>2130307</v>
      </c>
      <c r="B863" s="148" t="s">
        <v>698</v>
      </c>
      <c r="C863" s="277">
        <v>0</v>
      </c>
      <c r="D863" s="277">
        <v>0</v>
      </c>
    </row>
    <row r="864" s="136" customFormat="1" ht="15" customHeight="1" spans="1:4">
      <c r="A864" s="145">
        <v>2130308</v>
      </c>
      <c r="B864" s="148" t="s">
        <v>699</v>
      </c>
      <c r="C864" s="277">
        <v>0</v>
      </c>
      <c r="D864" s="277">
        <v>0</v>
      </c>
    </row>
    <row r="865" s="136" customFormat="1" ht="15" customHeight="1" spans="1:4">
      <c r="A865" s="145">
        <v>2130309</v>
      </c>
      <c r="B865" s="148" t="s">
        <v>700</v>
      </c>
      <c r="C865" s="277">
        <v>0</v>
      </c>
      <c r="D865" s="277">
        <v>0</v>
      </c>
    </row>
    <row r="866" s="136" customFormat="1" ht="15" customHeight="1" spans="1:4">
      <c r="A866" s="145">
        <v>2130310</v>
      </c>
      <c r="B866" s="148" t="s">
        <v>701</v>
      </c>
      <c r="C866" s="277">
        <v>186</v>
      </c>
      <c r="D866" s="277">
        <v>0</v>
      </c>
    </row>
    <row r="867" s="136" customFormat="1" ht="15" customHeight="1" spans="1:4">
      <c r="A867" s="145">
        <v>2130311</v>
      </c>
      <c r="B867" s="148" t="s">
        <v>702</v>
      </c>
      <c r="C867" s="277">
        <v>87</v>
      </c>
      <c r="D867" s="277">
        <v>0</v>
      </c>
    </row>
    <row r="868" s="136" customFormat="1" ht="15" customHeight="1" spans="1:4">
      <c r="A868" s="145">
        <v>2130312</v>
      </c>
      <c r="B868" s="148" t="s">
        <v>703</v>
      </c>
      <c r="C868" s="277">
        <v>0</v>
      </c>
      <c r="D868" s="277">
        <v>0</v>
      </c>
    </row>
    <row r="869" s="136" customFormat="1" ht="15" customHeight="1" spans="1:4">
      <c r="A869" s="145">
        <v>2130313</v>
      </c>
      <c r="B869" s="148" t="s">
        <v>704</v>
      </c>
      <c r="C869" s="277">
        <v>0</v>
      </c>
      <c r="D869" s="277">
        <v>0</v>
      </c>
    </row>
    <row r="870" s="136" customFormat="1" ht="15" customHeight="1" spans="1:4">
      <c r="A870" s="145">
        <v>2130314</v>
      </c>
      <c r="B870" s="148" t="s">
        <v>705</v>
      </c>
      <c r="C870" s="277">
        <v>151</v>
      </c>
      <c r="D870" s="277">
        <v>0</v>
      </c>
    </row>
    <row r="871" s="136" customFormat="1" ht="15" customHeight="1" spans="1:4">
      <c r="A871" s="145">
        <v>2130315</v>
      </c>
      <c r="B871" s="148" t="s">
        <v>706</v>
      </c>
      <c r="C871" s="277">
        <v>0</v>
      </c>
      <c r="D871" s="277">
        <v>0</v>
      </c>
    </row>
    <row r="872" s="136" customFormat="1" ht="15" customHeight="1" spans="1:4">
      <c r="A872" s="145">
        <v>2130316</v>
      </c>
      <c r="B872" s="148" t="s">
        <v>707</v>
      </c>
      <c r="C872" s="277">
        <v>0</v>
      </c>
      <c r="D872" s="277">
        <v>0</v>
      </c>
    </row>
    <row r="873" s="136" customFormat="1" ht="15" customHeight="1" spans="1:4">
      <c r="A873" s="145">
        <v>2130317</v>
      </c>
      <c r="B873" s="148" t="s">
        <v>708</v>
      </c>
      <c r="C873" s="277">
        <v>202</v>
      </c>
      <c r="D873" s="277">
        <v>0</v>
      </c>
    </row>
    <row r="874" s="136" customFormat="1" ht="15" customHeight="1" spans="1:4">
      <c r="A874" s="145">
        <v>2130318</v>
      </c>
      <c r="B874" s="148" t="s">
        <v>709</v>
      </c>
      <c r="C874" s="277">
        <v>0</v>
      </c>
      <c r="D874" s="277">
        <v>0</v>
      </c>
    </row>
    <row r="875" s="136" customFormat="1" ht="15" customHeight="1" spans="1:4">
      <c r="A875" s="145">
        <v>2130319</v>
      </c>
      <c r="B875" s="148" t="s">
        <v>710</v>
      </c>
      <c r="C875" s="277">
        <v>18</v>
      </c>
      <c r="D875" s="277">
        <v>0</v>
      </c>
    </row>
    <row r="876" s="232" customFormat="1" ht="15" customHeight="1" spans="1:4">
      <c r="A876" s="145">
        <v>2130321</v>
      </c>
      <c r="B876" s="148" t="s">
        <v>711</v>
      </c>
      <c r="C876" s="277">
        <v>1889</v>
      </c>
      <c r="D876" s="277">
        <v>1739</v>
      </c>
    </row>
    <row r="877" s="136" customFormat="1" ht="15" customHeight="1" spans="1:4">
      <c r="A877" s="145">
        <v>2130322</v>
      </c>
      <c r="B877" s="148" t="s">
        <v>712</v>
      </c>
      <c r="C877" s="277">
        <v>0</v>
      </c>
      <c r="D877" s="277">
        <v>0</v>
      </c>
    </row>
    <row r="878" s="136" customFormat="1" ht="15" customHeight="1" spans="1:4">
      <c r="A878" s="145">
        <v>2130333</v>
      </c>
      <c r="B878" s="148" t="s">
        <v>685</v>
      </c>
      <c r="C878" s="277">
        <v>7</v>
      </c>
      <c r="D878" s="277">
        <v>0</v>
      </c>
    </row>
    <row r="879" s="136" customFormat="1" ht="15" customHeight="1" spans="1:4">
      <c r="A879" s="145">
        <v>2130334</v>
      </c>
      <c r="B879" s="148" t="s">
        <v>713</v>
      </c>
      <c r="C879" s="277">
        <v>0</v>
      </c>
      <c r="D879" s="277">
        <v>0</v>
      </c>
    </row>
    <row r="880" s="136" customFormat="1" ht="15" customHeight="1" spans="1:4">
      <c r="A880" s="145">
        <v>2130335</v>
      </c>
      <c r="B880" s="148" t="s">
        <v>714</v>
      </c>
      <c r="C880" s="277">
        <v>0</v>
      </c>
      <c r="D880" s="277">
        <v>0</v>
      </c>
    </row>
    <row r="881" s="136" customFormat="1" ht="15" customHeight="1" spans="1:4">
      <c r="A881" s="145"/>
      <c r="B881" s="148" t="s">
        <v>715</v>
      </c>
      <c r="C881" s="277">
        <v>0</v>
      </c>
      <c r="D881" s="277">
        <v>0</v>
      </c>
    </row>
    <row r="882" s="136" customFormat="1" ht="15" customHeight="1" spans="1:4">
      <c r="A882" s="145"/>
      <c r="B882" s="148" t="s">
        <v>716</v>
      </c>
      <c r="C882" s="277">
        <v>0</v>
      </c>
      <c r="D882" s="277">
        <v>0</v>
      </c>
    </row>
    <row r="883" s="136" customFormat="1" ht="15" customHeight="1" spans="1:4">
      <c r="A883" s="145">
        <v>2130399</v>
      </c>
      <c r="B883" s="148" t="s">
        <v>717</v>
      </c>
      <c r="C883" s="277">
        <v>8316</v>
      </c>
      <c r="D883" s="277">
        <v>7143</v>
      </c>
    </row>
    <row r="884" s="136" customFormat="1" ht="15" customHeight="1" spans="1:4">
      <c r="A884" s="145">
        <v>21305</v>
      </c>
      <c r="B884" s="146" t="s">
        <v>718</v>
      </c>
      <c r="C884" s="277">
        <v>12450</v>
      </c>
      <c r="D884" s="277">
        <v>1102</v>
      </c>
    </row>
    <row r="885" s="136" customFormat="1" ht="15" customHeight="1" spans="1:4">
      <c r="A885" s="145">
        <v>2130501</v>
      </c>
      <c r="B885" s="148" t="s">
        <v>57</v>
      </c>
      <c r="C885" s="277">
        <v>1395</v>
      </c>
      <c r="D885" s="277">
        <v>0</v>
      </c>
    </row>
    <row r="886" s="136" customFormat="1" ht="15" customHeight="1" spans="1:4">
      <c r="A886" s="145">
        <v>2130502</v>
      </c>
      <c r="B886" s="148" t="s">
        <v>58</v>
      </c>
      <c r="C886" s="277">
        <v>50</v>
      </c>
      <c r="D886" s="277">
        <v>0</v>
      </c>
    </row>
    <row r="887" s="136" customFormat="1" ht="15" customHeight="1" spans="1:4">
      <c r="A887" s="145">
        <v>2130503</v>
      </c>
      <c r="B887" s="148" t="s">
        <v>59</v>
      </c>
      <c r="C887" s="277">
        <v>122</v>
      </c>
      <c r="D887" s="277">
        <v>0</v>
      </c>
    </row>
    <row r="888" s="136" customFormat="1" ht="15" customHeight="1" spans="1:4">
      <c r="A888" s="145">
        <v>2130504</v>
      </c>
      <c r="B888" s="148" t="s">
        <v>719</v>
      </c>
      <c r="C888" s="277">
        <v>0</v>
      </c>
      <c r="D888" s="277">
        <v>0</v>
      </c>
    </row>
    <row r="889" s="136" customFormat="1" ht="15" customHeight="1" spans="1:4">
      <c r="A889" s="145">
        <v>2130505</v>
      </c>
      <c r="B889" s="148" t="s">
        <v>720</v>
      </c>
      <c r="C889" s="277">
        <v>0</v>
      </c>
      <c r="D889" s="277">
        <v>0</v>
      </c>
    </row>
    <row r="890" s="136" customFormat="1" ht="15" customHeight="1" spans="1:4">
      <c r="A890" s="145">
        <v>2130506</v>
      </c>
      <c r="B890" s="148" t="s">
        <v>721</v>
      </c>
      <c r="C890" s="277">
        <v>172</v>
      </c>
      <c r="D890" s="277">
        <v>0</v>
      </c>
    </row>
    <row r="891" s="136" customFormat="1" ht="15" customHeight="1" spans="1:4">
      <c r="A891" s="145">
        <v>2130507</v>
      </c>
      <c r="B891" s="148" t="s">
        <v>722</v>
      </c>
      <c r="C891" s="277">
        <v>621</v>
      </c>
      <c r="D891" s="277">
        <v>0</v>
      </c>
    </row>
    <row r="892" s="136" customFormat="1" ht="15" customHeight="1" spans="1:4">
      <c r="A892" s="145">
        <v>2130508</v>
      </c>
      <c r="B892" s="148" t="s">
        <v>723</v>
      </c>
      <c r="C892" s="277">
        <v>0</v>
      </c>
      <c r="D892" s="277">
        <v>0</v>
      </c>
    </row>
    <row r="893" s="136" customFormat="1" ht="15" customHeight="1" spans="1:4">
      <c r="A893" s="145">
        <v>2130550</v>
      </c>
      <c r="B893" s="148" t="s">
        <v>724</v>
      </c>
      <c r="C893" s="277">
        <v>54</v>
      </c>
      <c r="D893" s="277">
        <v>0</v>
      </c>
    </row>
    <row r="894" s="136" customFormat="1" ht="15" customHeight="1" spans="1:4">
      <c r="A894" s="145">
        <v>2130599</v>
      </c>
      <c r="B894" s="148" t="s">
        <v>725</v>
      </c>
      <c r="C894" s="277">
        <v>10036</v>
      </c>
      <c r="D894" s="277">
        <v>1102</v>
      </c>
    </row>
    <row r="895" s="136" customFormat="1" ht="15" customHeight="1" spans="1:4">
      <c r="A895" s="145">
        <v>21307</v>
      </c>
      <c r="B895" s="146" t="s">
        <v>726</v>
      </c>
      <c r="C895" s="277">
        <v>7647</v>
      </c>
      <c r="D895" s="277">
        <v>512</v>
      </c>
    </row>
    <row r="896" s="136" customFormat="1" ht="15" customHeight="1" spans="1:4">
      <c r="A896" s="145">
        <v>2130701</v>
      </c>
      <c r="B896" s="148" t="s">
        <v>727</v>
      </c>
      <c r="C896" s="277">
        <v>932</v>
      </c>
      <c r="D896" s="277">
        <v>512</v>
      </c>
    </row>
    <row r="897" s="136" customFormat="1" ht="15" customHeight="1" spans="1:4">
      <c r="A897" s="145">
        <v>2130704</v>
      </c>
      <c r="B897" s="148" t="s">
        <v>728</v>
      </c>
      <c r="C897" s="277">
        <v>0</v>
      </c>
      <c r="D897" s="277">
        <v>0</v>
      </c>
    </row>
    <row r="898" s="136" customFormat="1" ht="15" customHeight="1" spans="1:4">
      <c r="A898" s="145">
        <v>2130705</v>
      </c>
      <c r="B898" s="148" t="s">
        <v>729</v>
      </c>
      <c r="C898" s="277">
        <v>6715</v>
      </c>
      <c r="D898" s="277">
        <v>0</v>
      </c>
    </row>
    <row r="899" s="136" customFormat="1" ht="15" customHeight="1" spans="1:4">
      <c r="A899" s="145">
        <v>2130706</v>
      </c>
      <c r="B899" s="148" t="s">
        <v>730</v>
      </c>
      <c r="C899" s="277">
        <v>0</v>
      </c>
      <c r="D899" s="277">
        <v>0</v>
      </c>
    </row>
    <row r="900" s="136" customFormat="1" ht="15" customHeight="1" spans="1:4">
      <c r="A900" s="145">
        <v>2130707</v>
      </c>
      <c r="B900" s="148" t="s">
        <v>731</v>
      </c>
      <c r="C900" s="277">
        <v>0</v>
      </c>
      <c r="D900" s="277">
        <v>0</v>
      </c>
    </row>
    <row r="901" s="136" customFormat="1" ht="15" customHeight="1" spans="1:4">
      <c r="A901" s="145">
        <v>2130799</v>
      </c>
      <c r="B901" s="148" t="s">
        <v>732</v>
      </c>
      <c r="C901" s="277">
        <v>0</v>
      </c>
      <c r="D901" s="277">
        <v>0</v>
      </c>
    </row>
    <row r="902" s="136" customFormat="1" ht="15" customHeight="1" spans="1:4">
      <c r="A902" s="145">
        <v>21308</v>
      </c>
      <c r="B902" s="146" t="s">
        <v>733</v>
      </c>
      <c r="C902" s="277">
        <v>1305</v>
      </c>
      <c r="D902" s="277">
        <v>559</v>
      </c>
    </row>
    <row r="903" s="136" customFormat="1" ht="15" customHeight="1" spans="1:4">
      <c r="A903" s="145">
        <v>2130801</v>
      </c>
      <c r="B903" s="148" t="s">
        <v>734</v>
      </c>
      <c r="C903" s="277">
        <v>0</v>
      </c>
      <c r="D903" s="277">
        <v>0</v>
      </c>
    </row>
    <row r="904" s="136" customFormat="1" ht="15" customHeight="1" spans="1:4">
      <c r="A904" s="145">
        <v>2130802</v>
      </c>
      <c r="B904" s="148" t="s">
        <v>735</v>
      </c>
      <c r="C904" s="277">
        <v>0</v>
      </c>
      <c r="D904" s="277">
        <v>0</v>
      </c>
    </row>
    <row r="905" s="136" customFormat="1" ht="15" customHeight="1" spans="1:4">
      <c r="A905" s="145">
        <v>2130803</v>
      </c>
      <c r="B905" s="148" t="s">
        <v>736</v>
      </c>
      <c r="C905" s="277">
        <v>1119</v>
      </c>
      <c r="D905" s="277">
        <v>373</v>
      </c>
    </row>
    <row r="906" s="136" customFormat="1" ht="15" customHeight="1" spans="1:4">
      <c r="A906" s="145">
        <v>2130804</v>
      </c>
      <c r="B906" s="148" t="s">
        <v>737</v>
      </c>
      <c r="C906" s="277">
        <v>186</v>
      </c>
      <c r="D906" s="277">
        <v>186</v>
      </c>
    </row>
    <row r="907" s="136" customFormat="1" ht="15" customHeight="1" spans="1:4">
      <c r="A907" s="145">
        <v>2130805</v>
      </c>
      <c r="B907" s="148" t="s">
        <v>738</v>
      </c>
      <c r="C907" s="277">
        <v>0</v>
      </c>
      <c r="D907" s="277">
        <v>0</v>
      </c>
    </row>
    <row r="908" s="136" customFormat="1" ht="15" customHeight="1" spans="1:4">
      <c r="A908" s="145">
        <v>2130899</v>
      </c>
      <c r="B908" s="148" t="s">
        <v>739</v>
      </c>
      <c r="C908" s="277">
        <v>0</v>
      </c>
      <c r="D908" s="277">
        <v>0</v>
      </c>
    </row>
    <row r="909" s="136" customFormat="1" ht="15" customHeight="1" spans="1:4">
      <c r="A909" s="145">
        <v>21309</v>
      </c>
      <c r="B909" s="146" t="s">
        <v>740</v>
      </c>
      <c r="C909" s="277">
        <v>0</v>
      </c>
      <c r="D909" s="277">
        <v>0</v>
      </c>
    </row>
    <row r="910" s="136" customFormat="1" ht="15" customHeight="1" spans="1:4">
      <c r="A910" s="145">
        <v>2130901</v>
      </c>
      <c r="B910" s="148" t="s">
        <v>741</v>
      </c>
      <c r="C910" s="277">
        <v>0</v>
      </c>
      <c r="D910" s="277">
        <v>0</v>
      </c>
    </row>
    <row r="911" s="136" customFormat="1" ht="15" customHeight="1" spans="1:4">
      <c r="A911" s="145">
        <v>2130999</v>
      </c>
      <c r="B911" s="148" t="s">
        <v>742</v>
      </c>
      <c r="C911" s="277">
        <v>0</v>
      </c>
      <c r="D911" s="277">
        <v>0</v>
      </c>
    </row>
    <row r="912" s="136" customFormat="1" ht="15" customHeight="1" spans="1:4">
      <c r="A912" s="145">
        <v>21399</v>
      </c>
      <c r="B912" s="146" t="s">
        <v>743</v>
      </c>
      <c r="C912" s="277">
        <v>42</v>
      </c>
      <c r="D912" s="277">
        <v>0</v>
      </c>
    </row>
    <row r="913" s="136" customFormat="1" ht="15" customHeight="1" spans="1:4">
      <c r="A913" s="145">
        <v>2139901</v>
      </c>
      <c r="B913" s="148" t="s">
        <v>744</v>
      </c>
      <c r="C913" s="277">
        <v>0</v>
      </c>
      <c r="D913" s="277">
        <v>0</v>
      </c>
    </row>
    <row r="914" s="136" customFormat="1" ht="15" customHeight="1" spans="1:4">
      <c r="A914" s="145">
        <v>2139999</v>
      </c>
      <c r="B914" s="148" t="s">
        <v>745</v>
      </c>
      <c r="C914" s="277">
        <v>42</v>
      </c>
      <c r="D914" s="277">
        <v>0</v>
      </c>
    </row>
    <row r="915" s="136" customFormat="1" ht="15" customHeight="1" spans="1:4">
      <c r="A915" s="145">
        <v>214</v>
      </c>
      <c r="B915" s="146" t="s">
        <v>746</v>
      </c>
      <c r="C915" s="277">
        <v>20996</v>
      </c>
      <c r="D915" s="277">
        <v>0</v>
      </c>
    </row>
    <row r="916" s="136" customFormat="1" ht="15" customHeight="1" spans="1:4">
      <c r="A916" s="145">
        <v>21401</v>
      </c>
      <c r="B916" s="146" t="s">
        <v>747</v>
      </c>
      <c r="C916" s="277">
        <v>20922</v>
      </c>
      <c r="D916" s="277">
        <v>0</v>
      </c>
    </row>
    <row r="917" s="136" customFormat="1" ht="15" customHeight="1" spans="1:4">
      <c r="A917" s="145">
        <v>2140101</v>
      </c>
      <c r="B917" s="148" t="s">
        <v>57</v>
      </c>
      <c r="C917" s="277">
        <v>5562</v>
      </c>
      <c r="D917" s="277">
        <v>0</v>
      </c>
    </row>
    <row r="918" s="136" customFormat="1" ht="15" customHeight="1" spans="1:4">
      <c r="A918" s="145">
        <v>2140102</v>
      </c>
      <c r="B918" s="148" t="s">
        <v>58</v>
      </c>
      <c r="C918" s="277">
        <v>507</v>
      </c>
      <c r="D918" s="277">
        <v>0</v>
      </c>
    </row>
    <row r="919" s="136" customFormat="1" ht="15" customHeight="1" spans="1:4">
      <c r="A919" s="145">
        <v>2140103</v>
      </c>
      <c r="B919" s="148" t="s">
        <v>59</v>
      </c>
      <c r="C919" s="277">
        <v>224</v>
      </c>
      <c r="D919" s="277">
        <v>0</v>
      </c>
    </row>
    <row r="920" s="136" customFormat="1" ht="15" customHeight="1" spans="1:4">
      <c r="A920" s="145">
        <v>2140104</v>
      </c>
      <c r="B920" s="148" t="s">
        <v>748</v>
      </c>
      <c r="C920" s="277">
        <v>354</v>
      </c>
      <c r="D920" s="277">
        <v>0</v>
      </c>
    </row>
    <row r="921" s="136" customFormat="1" ht="15" customHeight="1" spans="1:4">
      <c r="A921" s="145">
        <v>2140106</v>
      </c>
      <c r="B921" s="148" t="s">
        <v>749</v>
      </c>
      <c r="C921" s="277">
        <v>12985</v>
      </c>
      <c r="D921" s="277">
        <v>0</v>
      </c>
    </row>
    <row r="922" s="136" customFormat="1" ht="15" customHeight="1" spans="1:4">
      <c r="A922" s="145">
        <v>2140109</v>
      </c>
      <c r="B922" s="148" t="s">
        <v>750</v>
      </c>
      <c r="C922" s="277">
        <v>0</v>
      </c>
      <c r="D922" s="277">
        <v>0</v>
      </c>
    </row>
    <row r="923" s="136" customFormat="1" ht="15" customHeight="1" spans="1:4">
      <c r="A923" s="145">
        <v>2140110</v>
      </c>
      <c r="B923" s="148" t="s">
        <v>751</v>
      </c>
      <c r="C923" s="277">
        <v>75</v>
      </c>
      <c r="D923" s="277">
        <v>0</v>
      </c>
    </row>
    <row r="924" s="136" customFormat="1" ht="15" customHeight="1" spans="1:4">
      <c r="A924" s="145">
        <v>2140111</v>
      </c>
      <c r="B924" s="148" t="s">
        <v>752</v>
      </c>
      <c r="C924" s="277">
        <v>0</v>
      </c>
      <c r="D924" s="277">
        <v>0</v>
      </c>
    </row>
    <row r="925" s="136" customFormat="1" ht="15" customHeight="1" spans="1:4">
      <c r="A925" s="145">
        <v>2140112</v>
      </c>
      <c r="B925" s="148" t="s">
        <v>753</v>
      </c>
      <c r="C925" s="277">
        <v>886</v>
      </c>
      <c r="D925" s="277">
        <v>0</v>
      </c>
    </row>
    <row r="926" s="136" customFormat="1" ht="15" customHeight="1" spans="1:4">
      <c r="A926" s="145">
        <v>2140114</v>
      </c>
      <c r="B926" s="148" t="s">
        <v>754</v>
      </c>
      <c r="C926" s="277">
        <v>0</v>
      </c>
      <c r="D926" s="277">
        <v>0</v>
      </c>
    </row>
    <row r="927" s="136" customFormat="1" ht="15" customHeight="1" spans="1:4">
      <c r="A927" s="145">
        <v>2140122</v>
      </c>
      <c r="B927" s="148" t="s">
        <v>755</v>
      </c>
      <c r="C927" s="277">
        <v>0</v>
      </c>
      <c r="D927" s="277">
        <v>0</v>
      </c>
    </row>
    <row r="928" s="136" customFormat="1" ht="15" customHeight="1" spans="1:4">
      <c r="A928" s="145">
        <v>2140123</v>
      </c>
      <c r="B928" s="148" t="s">
        <v>756</v>
      </c>
      <c r="C928" s="277">
        <v>9</v>
      </c>
      <c r="D928" s="277">
        <v>0</v>
      </c>
    </row>
    <row r="929" s="136" customFormat="1" ht="15" customHeight="1" spans="1:4">
      <c r="A929" s="145">
        <v>2140127</v>
      </c>
      <c r="B929" s="148" t="s">
        <v>757</v>
      </c>
      <c r="C929" s="277">
        <v>0</v>
      </c>
      <c r="D929" s="277">
        <v>0</v>
      </c>
    </row>
    <row r="930" s="136" customFormat="1" ht="15" customHeight="1" spans="1:4">
      <c r="A930" s="145">
        <v>2140128</v>
      </c>
      <c r="B930" s="148" t="s">
        <v>758</v>
      </c>
      <c r="C930" s="277">
        <v>0</v>
      </c>
      <c r="D930" s="277">
        <v>0</v>
      </c>
    </row>
    <row r="931" s="136" customFormat="1" ht="15" customHeight="1" spans="1:4">
      <c r="A931" s="145">
        <v>2140129</v>
      </c>
      <c r="B931" s="148" t="s">
        <v>759</v>
      </c>
      <c r="C931" s="277">
        <v>0</v>
      </c>
      <c r="D931" s="277">
        <v>0</v>
      </c>
    </row>
    <row r="932" s="136" customFormat="1" ht="15" customHeight="1" spans="1:4">
      <c r="A932" s="145">
        <v>2140130</v>
      </c>
      <c r="B932" s="148" t="s">
        <v>760</v>
      </c>
      <c r="C932" s="277">
        <v>0</v>
      </c>
      <c r="D932" s="277">
        <v>0</v>
      </c>
    </row>
    <row r="933" s="136" customFormat="1" ht="15" customHeight="1" spans="1:4">
      <c r="A933" s="145">
        <v>2140131</v>
      </c>
      <c r="B933" s="148" t="s">
        <v>761</v>
      </c>
      <c r="C933" s="277">
        <v>20</v>
      </c>
      <c r="D933" s="277">
        <v>0</v>
      </c>
    </row>
    <row r="934" s="136" customFormat="1" ht="15" customHeight="1" spans="1:4">
      <c r="A934" s="145">
        <v>2140133</v>
      </c>
      <c r="B934" s="148" t="s">
        <v>762</v>
      </c>
      <c r="C934" s="277">
        <v>0</v>
      </c>
      <c r="D934" s="277">
        <v>0</v>
      </c>
    </row>
    <row r="935" s="136" customFormat="1" ht="15" customHeight="1" spans="1:4">
      <c r="A935" s="145">
        <v>2140136</v>
      </c>
      <c r="B935" s="148" t="s">
        <v>763</v>
      </c>
      <c r="C935" s="277">
        <v>21</v>
      </c>
      <c r="D935" s="277">
        <v>0</v>
      </c>
    </row>
    <row r="936" s="136" customFormat="1" ht="15" customHeight="1" spans="1:4">
      <c r="A936" s="145">
        <v>2140138</v>
      </c>
      <c r="B936" s="148" t="s">
        <v>764</v>
      </c>
      <c r="C936" s="277">
        <v>0</v>
      </c>
      <c r="D936" s="277">
        <v>0</v>
      </c>
    </row>
    <row r="937" s="136" customFormat="1" ht="15" customHeight="1" spans="1:4">
      <c r="A937" s="145">
        <v>2140139</v>
      </c>
      <c r="B937" s="148" t="s">
        <v>765</v>
      </c>
      <c r="C937" s="277">
        <v>0</v>
      </c>
      <c r="D937" s="277">
        <v>0</v>
      </c>
    </row>
    <row r="938" s="136" customFormat="1" ht="15" customHeight="1" spans="1:4">
      <c r="A938" s="145">
        <v>2140199</v>
      </c>
      <c r="B938" s="148" t="s">
        <v>766</v>
      </c>
      <c r="C938" s="277">
        <v>279</v>
      </c>
      <c r="D938" s="277">
        <v>0</v>
      </c>
    </row>
    <row r="939" s="136" customFormat="1" ht="15" customHeight="1" spans="1:4">
      <c r="A939" s="145">
        <v>21402</v>
      </c>
      <c r="B939" s="146" t="s">
        <v>767</v>
      </c>
      <c r="C939" s="277">
        <v>0</v>
      </c>
      <c r="D939" s="277">
        <v>0</v>
      </c>
    </row>
    <row r="940" s="136" customFormat="1" ht="15" customHeight="1" spans="1:4">
      <c r="A940" s="145">
        <v>2140201</v>
      </c>
      <c r="B940" s="148" t="s">
        <v>57</v>
      </c>
      <c r="C940" s="277">
        <v>0</v>
      </c>
      <c r="D940" s="277">
        <v>0</v>
      </c>
    </row>
    <row r="941" s="136" customFormat="1" ht="15" customHeight="1" spans="1:4">
      <c r="A941" s="145">
        <v>2140202</v>
      </c>
      <c r="B941" s="148" t="s">
        <v>58</v>
      </c>
      <c r="C941" s="277">
        <v>0</v>
      </c>
      <c r="D941" s="277">
        <v>0</v>
      </c>
    </row>
    <row r="942" s="136" customFormat="1" ht="15" customHeight="1" spans="1:4">
      <c r="A942" s="145">
        <v>2140203</v>
      </c>
      <c r="B942" s="148" t="s">
        <v>59</v>
      </c>
      <c r="C942" s="277">
        <v>0</v>
      </c>
      <c r="D942" s="277">
        <v>0</v>
      </c>
    </row>
    <row r="943" s="136" customFormat="1" ht="15" customHeight="1" spans="1:4">
      <c r="A943" s="145">
        <v>2140204</v>
      </c>
      <c r="B943" s="148" t="s">
        <v>768</v>
      </c>
      <c r="C943" s="277">
        <v>0</v>
      </c>
      <c r="D943" s="277">
        <v>0</v>
      </c>
    </row>
    <row r="944" s="136" customFormat="1" ht="15" customHeight="1" spans="1:4">
      <c r="A944" s="145">
        <v>2140205</v>
      </c>
      <c r="B944" s="148" t="s">
        <v>769</v>
      </c>
      <c r="C944" s="277">
        <v>0</v>
      </c>
      <c r="D944" s="277">
        <v>0</v>
      </c>
    </row>
    <row r="945" s="136" customFormat="1" ht="15" customHeight="1" spans="1:4">
      <c r="A945" s="145">
        <v>2140206</v>
      </c>
      <c r="B945" s="148" t="s">
        <v>770</v>
      </c>
      <c r="C945" s="277">
        <v>0</v>
      </c>
      <c r="D945" s="277">
        <v>0</v>
      </c>
    </row>
    <row r="946" s="136" customFormat="1" ht="15" customHeight="1" spans="1:4">
      <c r="A946" s="145">
        <v>2140207</v>
      </c>
      <c r="B946" s="148" t="s">
        <v>771</v>
      </c>
      <c r="C946" s="277">
        <v>0</v>
      </c>
      <c r="D946" s="277">
        <v>0</v>
      </c>
    </row>
    <row r="947" s="136" customFormat="1" ht="15" customHeight="1" spans="1:4">
      <c r="A947" s="145">
        <v>2140208</v>
      </c>
      <c r="B947" s="148" t="s">
        <v>772</v>
      </c>
      <c r="C947" s="277">
        <v>0</v>
      </c>
      <c r="D947" s="277">
        <v>0</v>
      </c>
    </row>
    <row r="948" s="136" customFormat="1" ht="15" customHeight="1" spans="1:4">
      <c r="A948" s="145">
        <v>2140299</v>
      </c>
      <c r="B948" s="148" t="s">
        <v>773</v>
      </c>
      <c r="C948" s="277">
        <v>0</v>
      </c>
      <c r="D948" s="277">
        <v>0</v>
      </c>
    </row>
    <row r="949" s="136" customFormat="1" ht="15" customHeight="1" spans="1:4">
      <c r="A949" s="145">
        <v>21403</v>
      </c>
      <c r="B949" s="146" t="s">
        <v>774</v>
      </c>
      <c r="C949" s="277">
        <v>0</v>
      </c>
      <c r="D949" s="277">
        <v>0</v>
      </c>
    </row>
    <row r="950" s="136" customFormat="1" ht="15" customHeight="1" spans="1:4">
      <c r="A950" s="145">
        <v>2140301</v>
      </c>
      <c r="B950" s="148" t="s">
        <v>57</v>
      </c>
      <c r="C950" s="277">
        <v>0</v>
      </c>
      <c r="D950" s="277">
        <v>0</v>
      </c>
    </row>
    <row r="951" s="136" customFormat="1" ht="15" customHeight="1" spans="1:4">
      <c r="A951" s="145">
        <v>2140302</v>
      </c>
      <c r="B951" s="148" t="s">
        <v>58</v>
      </c>
      <c r="C951" s="277">
        <v>0</v>
      </c>
      <c r="D951" s="277">
        <v>0</v>
      </c>
    </row>
    <row r="952" s="136" customFormat="1" ht="15" customHeight="1" spans="1:4">
      <c r="A952" s="145">
        <v>2140303</v>
      </c>
      <c r="B952" s="148" t="s">
        <v>59</v>
      </c>
      <c r="C952" s="277">
        <v>0</v>
      </c>
      <c r="D952" s="277">
        <v>0</v>
      </c>
    </row>
    <row r="953" s="136" customFormat="1" ht="15" customHeight="1" spans="1:4">
      <c r="A953" s="145">
        <v>2140304</v>
      </c>
      <c r="B953" s="148" t="s">
        <v>775</v>
      </c>
      <c r="C953" s="277">
        <v>0</v>
      </c>
      <c r="D953" s="277">
        <v>0</v>
      </c>
    </row>
    <row r="954" s="136" customFormat="1" ht="15" customHeight="1" spans="1:4">
      <c r="A954" s="145">
        <v>2140305</v>
      </c>
      <c r="B954" s="148" t="s">
        <v>776</v>
      </c>
      <c r="C954" s="277">
        <v>0</v>
      </c>
      <c r="D954" s="277">
        <v>0</v>
      </c>
    </row>
    <row r="955" s="136" customFormat="1" ht="15" customHeight="1" spans="1:4">
      <c r="A955" s="145">
        <v>2140306</v>
      </c>
      <c r="B955" s="148" t="s">
        <v>777</v>
      </c>
      <c r="C955" s="277">
        <v>0</v>
      </c>
      <c r="D955" s="277">
        <v>0</v>
      </c>
    </row>
    <row r="956" s="136" customFormat="1" ht="15" customHeight="1" spans="1:4">
      <c r="A956" s="145">
        <v>2140307</v>
      </c>
      <c r="B956" s="148" t="s">
        <v>778</v>
      </c>
      <c r="C956" s="277">
        <v>0</v>
      </c>
      <c r="D956" s="277">
        <v>0</v>
      </c>
    </row>
    <row r="957" s="136" customFormat="1" ht="15" customHeight="1" spans="1:4">
      <c r="A957" s="145">
        <v>2140308</v>
      </c>
      <c r="B957" s="148" t="s">
        <v>779</v>
      </c>
      <c r="C957" s="277">
        <v>0</v>
      </c>
      <c r="D957" s="277">
        <v>0</v>
      </c>
    </row>
    <row r="958" s="136" customFormat="1" ht="15" customHeight="1" spans="1:4">
      <c r="A958" s="145">
        <v>2140399</v>
      </c>
      <c r="B958" s="148" t="s">
        <v>780</v>
      </c>
      <c r="C958" s="277">
        <v>0</v>
      </c>
      <c r="D958" s="277">
        <v>0</v>
      </c>
    </row>
    <row r="959" s="136" customFormat="1" ht="15" customHeight="1" spans="1:4">
      <c r="A959" s="145">
        <v>21404</v>
      </c>
      <c r="B959" s="146" t="s">
        <v>781</v>
      </c>
      <c r="C959" s="277">
        <v>61</v>
      </c>
      <c r="D959" s="277">
        <v>0</v>
      </c>
    </row>
    <row r="960" s="136" customFormat="1" ht="15" customHeight="1" spans="1:4">
      <c r="A960" s="145">
        <v>2140401</v>
      </c>
      <c r="B960" s="148" t="s">
        <v>782</v>
      </c>
      <c r="C960" s="277">
        <v>0</v>
      </c>
      <c r="D960" s="277">
        <v>0</v>
      </c>
    </row>
    <row r="961" s="136" customFormat="1" ht="15" customHeight="1" spans="1:4">
      <c r="A961" s="145">
        <v>2140402</v>
      </c>
      <c r="B961" s="148" t="s">
        <v>783</v>
      </c>
      <c r="C961" s="277">
        <v>0</v>
      </c>
      <c r="D961" s="277">
        <v>0</v>
      </c>
    </row>
    <row r="962" s="136" customFormat="1" ht="15" customHeight="1" spans="1:4">
      <c r="A962" s="145">
        <v>2140403</v>
      </c>
      <c r="B962" s="148" t="s">
        <v>784</v>
      </c>
      <c r="C962" s="277">
        <v>0</v>
      </c>
      <c r="D962" s="277">
        <v>0</v>
      </c>
    </row>
    <row r="963" s="136" customFormat="1" ht="15" customHeight="1" spans="1:4">
      <c r="A963" s="145">
        <v>2140499</v>
      </c>
      <c r="B963" s="148" t="s">
        <v>785</v>
      </c>
      <c r="C963" s="277">
        <v>61</v>
      </c>
      <c r="D963" s="277">
        <v>0</v>
      </c>
    </row>
    <row r="964" s="136" customFormat="1" ht="15" customHeight="1" spans="1:4">
      <c r="A964" s="145">
        <v>21405</v>
      </c>
      <c r="B964" s="146" t="s">
        <v>786</v>
      </c>
      <c r="C964" s="277">
        <v>13</v>
      </c>
      <c r="D964" s="277">
        <v>0</v>
      </c>
    </row>
    <row r="965" s="136" customFormat="1" ht="15" customHeight="1" spans="1:4">
      <c r="A965" s="145">
        <v>2140501</v>
      </c>
      <c r="B965" s="148" t="s">
        <v>57</v>
      </c>
      <c r="C965" s="277">
        <v>0</v>
      </c>
      <c r="D965" s="277">
        <v>0</v>
      </c>
    </row>
    <row r="966" s="136" customFormat="1" ht="15" customHeight="1" spans="1:4">
      <c r="A966" s="145">
        <v>2140502</v>
      </c>
      <c r="B966" s="148" t="s">
        <v>58</v>
      </c>
      <c r="C966" s="277">
        <v>13</v>
      </c>
      <c r="D966" s="277">
        <v>0</v>
      </c>
    </row>
    <row r="967" s="136" customFormat="1" ht="15" customHeight="1" spans="1:4">
      <c r="A967" s="145">
        <v>2140503</v>
      </c>
      <c r="B967" s="148" t="s">
        <v>59</v>
      </c>
      <c r="C967" s="277">
        <v>0</v>
      </c>
      <c r="D967" s="277">
        <v>0</v>
      </c>
    </row>
    <row r="968" s="136" customFormat="1" ht="15" customHeight="1" spans="1:4">
      <c r="A968" s="145">
        <v>2140504</v>
      </c>
      <c r="B968" s="148" t="s">
        <v>772</v>
      </c>
      <c r="C968" s="277">
        <v>0</v>
      </c>
      <c r="D968" s="277">
        <v>0</v>
      </c>
    </row>
    <row r="969" s="136" customFormat="1" ht="15" customHeight="1" spans="1:4">
      <c r="A969" s="145">
        <v>2140505</v>
      </c>
      <c r="B969" s="148" t="s">
        <v>787</v>
      </c>
      <c r="C969" s="277">
        <v>0</v>
      </c>
      <c r="D969" s="277">
        <v>0</v>
      </c>
    </row>
    <row r="970" s="136" customFormat="1" ht="15" customHeight="1" spans="1:4">
      <c r="A970" s="145">
        <v>2140599</v>
      </c>
      <c r="B970" s="148" t="s">
        <v>788</v>
      </c>
      <c r="C970" s="277">
        <v>0</v>
      </c>
      <c r="D970" s="277">
        <v>0</v>
      </c>
    </row>
    <row r="971" s="136" customFormat="1" ht="15" customHeight="1" spans="1:4">
      <c r="A971" s="145">
        <v>21406</v>
      </c>
      <c r="B971" s="146" t="s">
        <v>789</v>
      </c>
      <c r="C971" s="277">
        <v>0</v>
      </c>
      <c r="D971" s="277">
        <v>0</v>
      </c>
    </row>
    <row r="972" s="136" customFormat="1" ht="15" customHeight="1" spans="1:4">
      <c r="A972" s="145">
        <v>2140601</v>
      </c>
      <c r="B972" s="148" t="s">
        <v>790</v>
      </c>
      <c r="C972" s="277">
        <v>0</v>
      </c>
      <c r="D972" s="277">
        <v>0</v>
      </c>
    </row>
    <row r="973" s="136" customFormat="1" ht="15" customHeight="1" spans="1:4">
      <c r="A973" s="145">
        <v>2140602</v>
      </c>
      <c r="B973" s="148" t="s">
        <v>791</v>
      </c>
      <c r="C973" s="277">
        <v>0</v>
      </c>
      <c r="D973" s="277">
        <v>0</v>
      </c>
    </row>
    <row r="974" s="136" customFormat="1" ht="15" customHeight="1" spans="1:4">
      <c r="A974" s="145">
        <v>2140603</v>
      </c>
      <c r="B974" s="148" t="s">
        <v>792</v>
      </c>
      <c r="C974" s="277">
        <v>0</v>
      </c>
      <c r="D974" s="277">
        <v>0</v>
      </c>
    </row>
    <row r="975" s="136" customFormat="1" ht="15" customHeight="1" spans="1:4">
      <c r="A975" s="145">
        <v>2140699</v>
      </c>
      <c r="B975" s="148" t="s">
        <v>793</v>
      </c>
      <c r="C975" s="277">
        <v>0</v>
      </c>
      <c r="D975" s="277">
        <v>0</v>
      </c>
    </row>
    <row r="976" s="136" customFormat="1" ht="15" customHeight="1" spans="1:4">
      <c r="A976" s="145">
        <v>21499</v>
      </c>
      <c r="B976" s="146" t="s">
        <v>794</v>
      </c>
      <c r="C976" s="277">
        <v>0</v>
      </c>
      <c r="D976" s="277">
        <v>0</v>
      </c>
    </row>
    <row r="977" s="136" customFormat="1" ht="15" customHeight="1" spans="1:4">
      <c r="A977" s="145">
        <v>2149901</v>
      </c>
      <c r="B977" s="148" t="s">
        <v>795</v>
      </c>
      <c r="C977" s="277">
        <v>0</v>
      </c>
      <c r="D977" s="277">
        <v>0</v>
      </c>
    </row>
    <row r="978" s="136" customFormat="1" ht="15" customHeight="1" spans="1:4">
      <c r="A978" s="145">
        <v>2149999</v>
      </c>
      <c r="B978" s="148" t="s">
        <v>796</v>
      </c>
      <c r="C978" s="277">
        <v>0</v>
      </c>
      <c r="D978" s="277">
        <v>0</v>
      </c>
    </row>
    <row r="979" s="136" customFormat="1" ht="15" customHeight="1" spans="1:4">
      <c r="A979" s="145">
        <v>215</v>
      </c>
      <c r="B979" s="146" t="s">
        <v>797</v>
      </c>
      <c r="C979" s="277">
        <v>4563</v>
      </c>
      <c r="D979" s="277">
        <v>0</v>
      </c>
    </row>
    <row r="980" s="136" customFormat="1" ht="15" customHeight="1" spans="1:4">
      <c r="A980" s="145">
        <v>21501</v>
      </c>
      <c r="B980" s="146" t="s">
        <v>798</v>
      </c>
      <c r="C980" s="277">
        <v>0</v>
      </c>
      <c r="D980" s="277">
        <v>0</v>
      </c>
    </row>
    <row r="981" s="136" customFormat="1" ht="15" customHeight="1" spans="1:4">
      <c r="A981" s="145">
        <v>2150101</v>
      </c>
      <c r="B981" s="148" t="s">
        <v>57</v>
      </c>
      <c r="C981" s="277">
        <v>0</v>
      </c>
      <c r="D981" s="277">
        <v>0</v>
      </c>
    </row>
    <row r="982" s="136" customFormat="1" ht="15" customHeight="1" spans="1:4">
      <c r="A982" s="145">
        <v>2150102</v>
      </c>
      <c r="B982" s="148" t="s">
        <v>58</v>
      </c>
      <c r="C982" s="277">
        <v>0</v>
      </c>
      <c r="D982" s="277">
        <v>0</v>
      </c>
    </row>
    <row r="983" s="136" customFormat="1" ht="15" customHeight="1" spans="1:4">
      <c r="A983" s="145">
        <v>2150103</v>
      </c>
      <c r="B983" s="148" t="s">
        <v>59</v>
      </c>
      <c r="C983" s="277">
        <v>0</v>
      </c>
      <c r="D983" s="277">
        <v>0</v>
      </c>
    </row>
    <row r="984" s="136" customFormat="1" ht="15" customHeight="1" spans="1:4">
      <c r="A984" s="145">
        <v>2150104</v>
      </c>
      <c r="B984" s="148" t="s">
        <v>799</v>
      </c>
      <c r="C984" s="277">
        <v>0</v>
      </c>
      <c r="D984" s="277">
        <v>0</v>
      </c>
    </row>
    <row r="985" s="136" customFormat="1" ht="15" customHeight="1" spans="1:4">
      <c r="A985" s="145">
        <v>2150105</v>
      </c>
      <c r="B985" s="148" t="s">
        <v>800</v>
      </c>
      <c r="C985" s="277">
        <v>0</v>
      </c>
      <c r="D985" s="277">
        <v>0</v>
      </c>
    </row>
    <row r="986" s="136" customFormat="1" ht="15" customHeight="1" spans="1:4">
      <c r="A986" s="145">
        <v>2150106</v>
      </c>
      <c r="B986" s="148" t="s">
        <v>801</v>
      </c>
      <c r="C986" s="277">
        <v>0</v>
      </c>
      <c r="D986" s="277">
        <v>0</v>
      </c>
    </row>
    <row r="987" s="136" customFormat="1" ht="15" customHeight="1" spans="1:4">
      <c r="A987" s="145">
        <v>2150107</v>
      </c>
      <c r="B987" s="148" t="s">
        <v>802</v>
      </c>
      <c r="C987" s="277">
        <v>0</v>
      </c>
      <c r="D987" s="277">
        <v>0</v>
      </c>
    </row>
    <row r="988" s="136" customFormat="1" ht="15" customHeight="1" spans="1:4">
      <c r="A988" s="145">
        <v>2150108</v>
      </c>
      <c r="B988" s="148" t="s">
        <v>803</v>
      </c>
      <c r="C988" s="277">
        <v>0</v>
      </c>
      <c r="D988" s="277">
        <v>0</v>
      </c>
    </row>
    <row r="989" s="136" customFormat="1" ht="15" customHeight="1" spans="1:4">
      <c r="A989" s="145">
        <v>2150199</v>
      </c>
      <c r="B989" s="148" t="s">
        <v>804</v>
      </c>
      <c r="C989" s="277">
        <v>0</v>
      </c>
      <c r="D989" s="277">
        <v>0</v>
      </c>
    </row>
    <row r="990" s="136" customFormat="1" ht="15" customHeight="1" spans="1:4">
      <c r="A990" s="145">
        <v>21502</v>
      </c>
      <c r="B990" s="146" t="s">
        <v>805</v>
      </c>
      <c r="C990" s="277">
        <v>3574</v>
      </c>
      <c r="D990" s="277">
        <v>0</v>
      </c>
    </row>
    <row r="991" s="136" customFormat="1" ht="15" customHeight="1" spans="1:4">
      <c r="A991" s="145">
        <v>2150201</v>
      </c>
      <c r="B991" s="148" t="s">
        <v>57</v>
      </c>
      <c r="C991" s="277">
        <v>812</v>
      </c>
      <c r="D991" s="277">
        <v>0</v>
      </c>
    </row>
    <row r="992" s="136" customFormat="1" ht="15" customHeight="1" spans="1:4">
      <c r="A992" s="145">
        <v>2150202</v>
      </c>
      <c r="B992" s="148" t="s">
        <v>58</v>
      </c>
      <c r="C992" s="277">
        <v>0</v>
      </c>
      <c r="D992" s="277">
        <v>0</v>
      </c>
    </row>
    <row r="993" s="136" customFormat="1" ht="15" customHeight="1" spans="1:4">
      <c r="A993" s="145">
        <v>2150203</v>
      </c>
      <c r="B993" s="148" t="s">
        <v>59</v>
      </c>
      <c r="C993" s="277">
        <v>255</v>
      </c>
      <c r="D993" s="277">
        <v>0</v>
      </c>
    </row>
    <row r="994" s="136" customFormat="1" ht="15" customHeight="1" spans="1:4">
      <c r="A994" s="145">
        <v>2150204</v>
      </c>
      <c r="B994" s="148" t="s">
        <v>806</v>
      </c>
      <c r="C994" s="277">
        <v>0</v>
      </c>
      <c r="D994" s="277">
        <v>0</v>
      </c>
    </row>
    <row r="995" s="136" customFormat="1" ht="15" customHeight="1" spans="1:4">
      <c r="A995" s="145">
        <v>2150205</v>
      </c>
      <c r="B995" s="148" t="s">
        <v>807</v>
      </c>
      <c r="C995" s="277">
        <v>0</v>
      </c>
      <c r="D995" s="277">
        <v>0</v>
      </c>
    </row>
    <row r="996" s="136" customFormat="1" ht="15" customHeight="1" spans="1:4">
      <c r="A996" s="145">
        <v>2150206</v>
      </c>
      <c r="B996" s="148" t="s">
        <v>808</v>
      </c>
      <c r="C996" s="277">
        <v>0</v>
      </c>
      <c r="D996" s="277">
        <v>0</v>
      </c>
    </row>
    <row r="997" s="232" customFormat="1" ht="15" customHeight="1" spans="1:4">
      <c r="A997" s="145">
        <v>2150207</v>
      </c>
      <c r="B997" s="148" t="s">
        <v>809</v>
      </c>
      <c r="C997" s="277">
        <v>0</v>
      </c>
      <c r="D997" s="277">
        <v>0</v>
      </c>
    </row>
    <row r="998" s="136" customFormat="1" ht="15" customHeight="1" spans="1:4">
      <c r="A998" s="145">
        <v>2150208</v>
      </c>
      <c r="B998" s="148" t="s">
        <v>810</v>
      </c>
      <c r="C998" s="277">
        <v>0</v>
      </c>
      <c r="D998" s="277">
        <v>0</v>
      </c>
    </row>
    <row r="999" s="136" customFormat="1" ht="15" customHeight="1" spans="1:4">
      <c r="A999" s="145">
        <v>2150209</v>
      </c>
      <c r="B999" s="148" t="s">
        <v>811</v>
      </c>
      <c r="C999" s="277">
        <v>0</v>
      </c>
      <c r="D999" s="277">
        <v>0</v>
      </c>
    </row>
    <row r="1000" s="136" customFormat="1" ht="15" customHeight="1" spans="1:4">
      <c r="A1000" s="145">
        <v>2150210</v>
      </c>
      <c r="B1000" s="148" t="s">
        <v>812</v>
      </c>
      <c r="C1000" s="277">
        <v>0</v>
      </c>
      <c r="D1000" s="277">
        <v>0</v>
      </c>
    </row>
    <row r="1001" s="136" customFormat="1" ht="15" customHeight="1" spans="1:4">
      <c r="A1001" s="145">
        <v>2150212</v>
      </c>
      <c r="B1001" s="148" t="s">
        <v>813</v>
      </c>
      <c r="C1001" s="277">
        <v>0</v>
      </c>
      <c r="D1001" s="277">
        <v>0</v>
      </c>
    </row>
    <row r="1002" s="136" customFormat="1" ht="15" customHeight="1" spans="1:4">
      <c r="A1002" s="145">
        <v>2150213</v>
      </c>
      <c r="B1002" s="148" t="s">
        <v>814</v>
      </c>
      <c r="C1002" s="277">
        <v>0</v>
      </c>
      <c r="D1002" s="277">
        <v>0</v>
      </c>
    </row>
    <row r="1003" s="136" customFormat="1" ht="15" customHeight="1" spans="1:4">
      <c r="A1003" s="145">
        <v>2150214</v>
      </c>
      <c r="B1003" s="148" t="s">
        <v>815</v>
      </c>
      <c r="C1003" s="277">
        <v>0</v>
      </c>
      <c r="D1003" s="277">
        <v>0</v>
      </c>
    </row>
    <row r="1004" s="136" customFormat="1" ht="15" customHeight="1" spans="1:4">
      <c r="A1004" s="145">
        <v>2150215</v>
      </c>
      <c r="B1004" s="148" t="s">
        <v>816</v>
      </c>
      <c r="C1004" s="277">
        <v>0</v>
      </c>
      <c r="D1004" s="277">
        <v>0</v>
      </c>
    </row>
    <row r="1005" s="136" customFormat="1" ht="15" customHeight="1" spans="1:4">
      <c r="A1005" s="145">
        <v>2150299</v>
      </c>
      <c r="B1005" s="148" t="s">
        <v>817</v>
      </c>
      <c r="C1005" s="277">
        <v>2507</v>
      </c>
      <c r="D1005" s="277">
        <v>0</v>
      </c>
    </row>
    <row r="1006" s="136" customFormat="1" ht="15" customHeight="1" spans="1:4">
      <c r="A1006" s="145">
        <v>21503</v>
      </c>
      <c r="B1006" s="146" t="s">
        <v>818</v>
      </c>
      <c r="C1006" s="277">
        <v>0</v>
      </c>
      <c r="D1006" s="277">
        <v>0</v>
      </c>
    </row>
    <row r="1007" s="136" customFormat="1" ht="15" customHeight="1" spans="1:4">
      <c r="A1007" s="145">
        <v>2150301</v>
      </c>
      <c r="B1007" s="148" t="s">
        <v>57</v>
      </c>
      <c r="C1007" s="277">
        <v>0</v>
      </c>
      <c r="D1007" s="277">
        <v>0</v>
      </c>
    </row>
    <row r="1008" s="232" customFormat="1" ht="15" customHeight="1" spans="1:4">
      <c r="A1008" s="145">
        <v>2150302</v>
      </c>
      <c r="B1008" s="148" t="s">
        <v>58</v>
      </c>
      <c r="C1008" s="277">
        <v>0</v>
      </c>
      <c r="D1008" s="277">
        <v>0</v>
      </c>
    </row>
    <row r="1009" s="136" customFormat="1" ht="15" customHeight="1" spans="1:4">
      <c r="A1009" s="145">
        <v>2150303</v>
      </c>
      <c r="B1009" s="148" t="s">
        <v>59</v>
      </c>
      <c r="C1009" s="277">
        <v>0</v>
      </c>
      <c r="D1009" s="277">
        <v>0</v>
      </c>
    </row>
    <row r="1010" s="136" customFormat="1" ht="15" customHeight="1" spans="1:4">
      <c r="A1010" s="145">
        <v>2150399</v>
      </c>
      <c r="B1010" s="148" t="s">
        <v>819</v>
      </c>
      <c r="C1010" s="277">
        <v>0</v>
      </c>
      <c r="D1010" s="277">
        <v>0</v>
      </c>
    </row>
    <row r="1011" s="136" customFormat="1" ht="15" customHeight="1" spans="1:4">
      <c r="A1011" s="145">
        <v>21505</v>
      </c>
      <c r="B1011" s="146" t="s">
        <v>820</v>
      </c>
      <c r="C1011" s="277">
        <v>49</v>
      </c>
      <c r="D1011" s="277">
        <v>0</v>
      </c>
    </row>
    <row r="1012" s="136" customFormat="1" ht="15" customHeight="1" spans="1:4">
      <c r="A1012" s="145">
        <v>2150501</v>
      </c>
      <c r="B1012" s="148" t="s">
        <v>57</v>
      </c>
      <c r="C1012" s="277">
        <v>0</v>
      </c>
      <c r="D1012" s="277">
        <v>0</v>
      </c>
    </row>
    <row r="1013" s="136" customFormat="1" ht="15" customHeight="1" spans="1:4">
      <c r="A1013" s="145">
        <v>2150502</v>
      </c>
      <c r="B1013" s="148" t="s">
        <v>58</v>
      </c>
      <c r="C1013" s="277">
        <v>19</v>
      </c>
      <c r="D1013" s="277">
        <v>0</v>
      </c>
    </row>
    <row r="1014" s="136" customFormat="1" ht="15" customHeight="1" spans="1:4">
      <c r="A1014" s="145">
        <v>2150503</v>
      </c>
      <c r="B1014" s="148" t="s">
        <v>59</v>
      </c>
      <c r="C1014" s="277">
        <v>0</v>
      </c>
      <c r="D1014" s="277">
        <v>0</v>
      </c>
    </row>
    <row r="1015" s="136" customFormat="1" ht="15" customHeight="1" spans="1:4">
      <c r="A1015" s="145">
        <v>2150505</v>
      </c>
      <c r="B1015" s="148" t="s">
        <v>821</v>
      </c>
      <c r="C1015" s="277">
        <v>0</v>
      </c>
      <c r="D1015" s="277">
        <v>0</v>
      </c>
    </row>
    <row r="1016" s="136" customFormat="1" ht="15" customHeight="1" spans="1:4">
      <c r="A1016" s="145">
        <v>2150506</v>
      </c>
      <c r="B1016" s="148" t="s">
        <v>822</v>
      </c>
      <c r="C1016" s="277">
        <v>0</v>
      </c>
      <c r="D1016" s="277">
        <v>0</v>
      </c>
    </row>
    <row r="1017" s="136" customFormat="1" ht="15" customHeight="1" spans="1:4">
      <c r="A1017" s="145">
        <v>2150507</v>
      </c>
      <c r="B1017" s="148" t="s">
        <v>823</v>
      </c>
      <c r="C1017" s="277">
        <v>0</v>
      </c>
      <c r="D1017" s="277">
        <v>0</v>
      </c>
    </row>
    <row r="1018" s="136" customFormat="1" ht="15" customHeight="1" spans="1:4">
      <c r="A1018" s="145">
        <v>2150508</v>
      </c>
      <c r="B1018" s="148" t="s">
        <v>824</v>
      </c>
      <c r="C1018" s="277">
        <v>0</v>
      </c>
      <c r="D1018" s="277">
        <v>0</v>
      </c>
    </row>
    <row r="1019" s="136" customFormat="1" ht="15" customHeight="1" spans="1:4">
      <c r="A1019" s="145">
        <v>2150509</v>
      </c>
      <c r="B1019" s="148" t="s">
        <v>825</v>
      </c>
      <c r="C1019" s="277">
        <v>0</v>
      </c>
      <c r="D1019" s="277">
        <v>0</v>
      </c>
    </row>
    <row r="1020" s="136" customFormat="1" ht="15" customHeight="1" spans="1:4">
      <c r="A1020" s="145">
        <v>2150510</v>
      </c>
      <c r="B1020" s="148" t="s">
        <v>826</v>
      </c>
      <c r="C1020" s="277">
        <v>0</v>
      </c>
      <c r="D1020" s="277">
        <v>0</v>
      </c>
    </row>
    <row r="1021" s="136" customFormat="1" ht="15" customHeight="1" spans="1:4">
      <c r="A1021" s="145">
        <v>2150511</v>
      </c>
      <c r="B1021" s="148" t="s">
        <v>827</v>
      </c>
      <c r="C1021" s="277">
        <v>0</v>
      </c>
      <c r="D1021" s="277">
        <v>0</v>
      </c>
    </row>
    <row r="1022" s="136" customFormat="1" ht="15" customHeight="1" spans="1:4">
      <c r="A1022" s="145">
        <v>2150513</v>
      </c>
      <c r="B1022" s="148" t="s">
        <v>772</v>
      </c>
      <c r="C1022" s="277">
        <v>0</v>
      </c>
      <c r="D1022" s="277">
        <v>0</v>
      </c>
    </row>
    <row r="1023" s="136" customFormat="1" ht="15" customHeight="1" spans="1:4">
      <c r="A1023" s="145">
        <v>2150515</v>
      </c>
      <c r="B1023" s="148" t="s">
        <v>828</v>
      </c>
      <c r="C1023" s="277">
        <v>0</v>
      </c>
      <c r="D1023" s="277">
        <v>0</v>
      </c>
    </row>
    <row r="1024" s="136" customFormat="1" ht="15" customHeight="1" spans="1:4">
      <c r="A1024" s="145">
        <v>2150599</v>
      </c>
      <c r="B1024" s="148" t="s">
        <v>829</v>
      </c>
      <c r="C1024" s="277">
        <v>30</v>
      </c>
      <c r="D1024" s="277">
        <v>0</v>
      </c>
    </row>
    <row r="1025" s="136" customFormat="1" ht="15" customHeight="1" spans="1:4">
      <c r="A1025" s="145">
        <v>21507</v>
      </c>
      <c r="B1025" s="146" t="s">
        <v>830</v>
      </c>
      <c r="C1025" s="277">
        <v>640</v>
      </c>
      <c r="D1025" s="277">
        <v>0</v>
      </c>
    </row>
    <row r="1026" s="136" customFormat="1" ht="15" customHeight="1" spans="1:4">
      <c r="A1026" s="145">
        <v>2150701</v>
      </c>
      <c r="B1026" s="148" t="s">
        <v>57</v>
      </c>
      <c r="C1026" s="277">
        <v>622</v>
      </c>
      <c r="D1026" s="277">
        <v>0</v>
      </c>
    </row>
    <row r="1027" s="136" customFormat="1" ht="15" customHeight="1" spans="1:4">
      <c r="A1027" s="145">
        <v>2150702</v>
      </c>
      <c r="B1027" s="148" t="s">
        <v>58</v>
      </c>
      <c r="C1027" s="277">
        <v>18</v>
      </c>
      <c r="D1027" s="277">
        <v>0</v>
      </c>
    </row>
    <row r="1028" s="136" customFormat="1" ht="15" customHeight="1" spans="1:4">
      <c r="A1028" s="145">
        <v>2150703</v>
      </c>
      <c r="B1028" s="148" t="s">
        <v>59</v>
      </c>
      <c r="C1028" s="277">
        <v>0</v>
      </c>
      <c r="D1028" s="277">
        <v>0</v>
      </c>
    </row>
    <row r="1029" s="136" customFormat="1" ht="15" customHeight="1" spans="1:4">
      <c r="A1029" s="145">
        <v>2150704</v>
      </c>
      <c r="B1029" s="148" t="s">
        <v>831</v>
      </c>
      <c r="C1029" s="277">
        <v>0</v>
      </c>
      <c r="D1029" s="277">
        <v>0</v>
      </c>
    </row>
    <row r="1030" s="136" customFormat="1" ht="15" customHeight="1" spans="1:4">
      <c r="A1030" s="145">
        <v>2150705</v>
      </c>
      <c r="B1030" s="148" t="s">
        <v>832</v>
      </c>
      <c r="C1030" s="277">
        <v>0</v>
      </c>
      <c r="D1030" s="277">
        <v>0</v>
      </c>
    </row>
    <row r="1031" s="136" customFormat="1" ht="15" customHeight="1" spans="1:4">
      <c r="A1031" s="145">
        <v>2150799</v>
      </c>
      <c r="B1031" s="148" t="s">
        <v>833</v>
      </c>
      <c r="C1031" s="277">
        <v>0</v>
      </c>
      <c r="D1031" s="277">
        <v>0</v>
      </c>
    </row>
    <row r="1032" s="136" customFormat="1" ht="15" customHeight="1" spans="1:4">
      <c r="A1032" s="145">
        <v>21508</v>
      </c>
      <c r="B1032" s="146" t="s">
        <v>834</v>
      </c>
      <c r="C1032" s="277">
        <v>0</v>
      </c>
      <c r="D1032" s="277">
        <v>0</v>
      </c>
    </row>
    <row r="1033" s="136" customFormat="1" ht="15" customHeight="1" spans="1:4">
      <c r="A1033" s="145">
        <v>2150801</v>
      </c>
      <c r="B1033" s="148" t="s">
        <v>57</v>
      </c>
      <c r="C1033" s="277">
        <v>0</v>
      </c>
      <c r="D1033" s="277">
        <v>0</v>
      </c>
    </row>
    <row r="1034" s="136" customFormat="1" ht="15" customHeight="1" spans="1:4">
      <c r="A1034" s="145">
        <v>2150802</v>
      </c>
      <c r="B1034" s="148" t="s">
        <v>58</v>
      </c>
      <c r="C1034" s="277">
        <v>0</v>
      </c>
      <c r="D1034" s="277">
        <v>0</v>
      </c>
    </row>
    <row r="1035" s="136" customFormat="1" ht="15" customHeight="1" spans="1:4">
      <c r="A1035" s="145">
        <v>2150803</v>
      </c>
      <c r="B1035" s="148" t="s">
        <v>59</v>
      </c>
      <c r="C1035" s="277">
        <v>0</v>
      </c>
      <c r="D1035" s="277">
        <v>0</v>
      </c>
    </row>
    <row r="1036" s="136" customFormat="1" ht="15" customHeight="1" spans="1:4">
      <c r="A1036" s="145">
        <v>2150804</v>
      </c>
      <c r="B1036" s="148" t="s">
        <v>835</v>
      </c>
      <c r="C1036" s="277">
        <v>0</v>
      </c>
      <c r="D1036" s="277">
        <v>0</v>
      </c>
    </row>
    <row r="1037" s="136" customFormat="1" ht="15" customHeight="1" spans="1:4">
      <c r="A1037" s="145">
        <v>2150805</v>
      </c>
      <c r="B1037" s="148" t="s">
        <v>836</v>
      </c>
      <c r="C1037" s="277">
        <v>0</v>
      </c>
      <c r="D1037" s="277">
        <v>0</v>
      </c>
    </row>
    <row r="1038" s="136" customFormat="1" ht="15" customHeight="1" spans="1:4">
      <c r="A1038" s="145">
        <v>2150899</v>
      </c>
      <c r="B1038" s="148" t="s">
        <v>837</v>
      </c>
      <c r="C1038" s="277">
        <v>0</v>
      </c>
      <c r="D1038" s="277">
        <v>0</v>
      </c>
    </row>
    <row r="1039" s="232" customFormat="1" ht="15" customHeight="1" spans="1:4">
      <c r="A1039" s="145">
        <v>21599</v>
      </c>
      <c r="B1039" s="146" t="s">
        <v>838</v>
      </c>
      <c r="C1039" s="277">
        <v>300</v>
      </c>
      <c r="D1039" s="277">
        <v>0</v>
      </c>
    </row>
    <row r="1040" s="136" customFormat="1" ht="15" customHeight="1" spans="1:4">
      <c r="A1040" s="145">
        <v>2159901</v>
      </c>
      <c r="B1040" s="148" t="s">
        <v>839</v>
      </c>
      <c r="C1040" s="277">
        <v>0</v>
      </c>
      <c r="D1040" s="277">
        <v>0</v>
      </c>
    </row>
    <row r="1041" s="136" customFormat="1" ht="15" customHeight="1" spans="1:4">
      <c r="A1041" s="145">
        <v>2159904</v>
      </c>
      <c r="B1041" s="148" t="s">
        <v>840</v>
      </c>
      <c r="C1041" s="277">
        <v>0</v>
      </c>
      <c r="D1041" s="277">
        <v>0</v>
      </c>
    </row>
    <row r="1042" s="136" customFormat="1" ht="15" customHeight="1" spans="1:4">
      <c r="A1042" s="145">
        <v>2159905</v>
      </c>
      <c r="B1042" s="148" t="s">
        <v>841</v>
      </c>
      <c r="C1042" s="277">
        <v>0</v>
      </c>
      <c r="D1042" s="277">
        <v>0</v>
      </c>
    </row>
    <row r="1043" s="136" customFormat="1" ht="15" customHeight="1" spans="1:4">
      <c r="A1043" s="145">
        <v>2159906</v>
      </c>
      <c r="B1043" s="148" t="s">
        <v>842</v>
      </c>
      <c r="C1043" s="277">
        <v>0</v>
      </c>
      <c r="D1043" s="277">
        <v>0</v>
      </c>
    </row>
    <row r="1044" s="136" customFormat="1" ht="15" customHeight="1" spans="1:4">
      <c r="A1044" s="145">
        <v>2159999</v>
      </c>
      <c r="B1044" s="148" t="s">
        <v>843</v>
      </c>
      <c r="C1044" s="277">
        <v>300</v>
      </c>
      <c r="D1044" s="277">
        <v>0</v>
      </c>
    </row>
    <row r="1045" s="136" customFormat="1" ht="15" customHeight="1" spans="1:4">
      <c r="A1045" s="145">
        <v>216</v>
      </c>
      <c r="B1045" s="146" t="s">
        <v>844</v>
      </c>
      <c r="C1045" s="277">
        <v>914</v>
      </c>
      <c r="D1045" s="277">
        <v>0</v>
      </c>
    </row>
    <row r="1046" s="136" customFormat="1" ht="15" customHeight="1" spans="1:4">
      <c r="A1046" s="145">
        <v>21602</v>
      </c>
      <c r="B1046" s="146" t="s">
        <v>845</v>
      </c>
      <c r="C1046" s="277">
        <v>863</v>
      </c>
      <c r="D1046" s="277">
        <v>0</v>
      </c>
    </row>
    <row r="1047" s="136" customFormat="1" ht="15" customHeight="1" spans="1:4">
      <c r="A1047" s="145">
        <v>2160201</v>
      </c>
      <c r="B1047" s="148" t="s">
        <v>57</v>
      </c>
      <c r="C1047" s="277">
        <v>801</v>
      </c>
      <c r="D1047" s="277">
        <v>0</v>
      </c>
    </row>
    <row r="1048" s="136" customFormat="1" ht="15" customHeight="1" spans="1:4">
      <c r="A1048" s="145">
        <v>2160202</v>
      </c>
      <c r="B1048" s="148" t="s">
        <v>58</v>
      </c>
      <c r="C1048" s="277">
        <v>8</v>
      </c>
      <c r="D1048" s="277">
        <v>0</v>
      </c>
    </row>
    <row r="1049" s="232" customFormat="1" ht="15" customHeight="1" spans="1:4">
      <c r="A1049" s="145">
        <v>2160203</v>
      </c>
      <c r="B1049" s="148" t="s">
        <v>59</v>
      </c>
      <c r="C1049" s="277">
        <v>0</v>
      </c>
      <c r="D1049" s="277">
        <v>0</v>
      </c>
    </row>
    <row r="1050" s="136" customFormat="1" ht="15" customHeight="1" spans="1:4">
      <c r="A1050" s="145">
        <v>2160216</v>
      </c>
      <c r="B1050" s="148" t="s">
        <v>846</v>
      </c>
      <c r="C1050" s="277">
        <v>0</v>
      </c>
      <c r="D1050" s="277">
        <v>0</v>
      </c>
    </row>
    <row r="1051" s="136" customFormat="1" ht="15" customHeight="1" spans="1:4">
      <c r="A1051" s="145">
        <v>2160217</v>
      </c>
      <c r="B1051" s="148" t="s">
        <v>847</v>
      </c>
      <c r="C1051" s="277">
        <v>0</v>
      </c>
      <c r="D1051" s="277">
        <v>0</v>
      </c>
    </row>
    <row r="1052" s="136" customFormat="1" ht="15" customHeight="1" spans="1:4">
      <c r="A1052" s="145">
        <v>2160218</v>
      </c>
      <c r="B1052" s="148" t="s">
        <v>848</v>
      </c>
      <c r="C1052" s="277">
        <v>0</v>
      </c>
      <c r="D1052" s="277">
        <v>0</v>
      </c>
    </row>
    <row r="1053" s="136" customFormat="1" ht="15" customHeight="1" spans="1:4">
      <c r="A1053" s="145">
        <v>2160219</v>
      </c>
      <c r="B1053" s="148" t="s">
        <v>849</v>
      </c>
      <c r="C1053" s="277">
        <v>0</v>
      </c>
      <c r="D1053" s="277">
        <v>0</v>
      </c>
    </row>
    <row r="1054" s="136" customFormat="1" ht="15" customHeight="1" spans="1:4">
      <c r="A1054" s="145">
        <v>2160250</v>
      </c>
      <c r="B1054" s="148" t="s">
        <v>66</v>
      </c>
      <c r="C1054" s="277">
        <v>54</v>
      </c>
      <c r="D1054" s="277">
        <v>0</v>
      </c>
    </row>
    <row r="1055" s="136" customFormat="1" ht="15" customHeight="1" spans="1:4">
      <c r="A1055" s="145">
        <v>2160299</v>
      </c>
      <c r="B1055" s="148" t="s">
        <v>850</v>
      </c>
      <c r="C1055" s="277">
        <v>0</v>
      </c>
      <c r="D1055" s="277">
        <v>0</v>
      </c>
    </row>
    <row r="1056" s="136" customFormat="1" ht="15" customHeight="1" spans="1:4">
      <c r="A1056" s="145">
        <v>21606</v>
      </c>
      <c r="B1056" s="146" t="s">
        <v>851</v>
      </c>
      <c r="C1056" s="277">
        <v>51</v>
      </c>
      <c r="D1056" s="277">
        <v>0</v>
      </c>
    </row>
    <row r="1057" s="136" customFormat="1" ht="15" customHeight="1" spans="1:4">
      <c r="A1057" s="145">
        <v>2160601</v>
      </c>
      <c r="B1057" s="148" t="s">
        <v>57</v>
      </c>
      <c r="C1057" s="277">
        <v>0</v>
      </c>
      <c r="D1057" s="277">
        <v>0</v>
      </c>
    </row>
    <row r="1058" s="136" customFormat="1" ht="15" customHeight="1" spans="1:4">
      <c r="A1058" s="145">
        <v>2160602</v>
      </c>
      <c r="B1058" s="148" t="s">
        <v>58</v>
      </c>
      <c r="C1058" s="277">
        <v>51</v>
      </c>
      <c r="D1058" s="277">
        <v>0</v>
      </c>
    </row>
    <row r="1059" s="232" customFormat="1" ht="15" customHeight="1" spans="1:4">
      <c r="A1059" s="145">
        <v>2160603</v>
      </c>
      <c r="B1059" s="148" t="s">
        <v>59</v>
      </c>
      <c r="C1059" s="277">
        <v>0</v>
      </c>
      <c r="D1059" s="277">
        <v>0</v>
      </c>
    </row>
    <row r="1060" s="136" customFormat="1" ht="15" customHeight="1" spans="1:4">
      <c r="A1060" s="145">
        <v>2160607</v>
      </c>
      <c r="B1060" s="148" t="s">
        <v>852</v>
      </c>
      <c r="C1060" s="277">
        <v>0</v>
      </c>
      <c r="D1060" s="277">
        <v>0</v>
      </c>
    </row>
    <row r="1061" s="136" customFormat="1" ht="15" customHeight="1" spans="1:4">
      <c r="A1061" s="145">
        <v>2160699</v>
      </c>
      <c r="B1061" s="148" t="s">
        <v>853</v>
      </c>
      <c r="C1061" s="277">
        <v>0</v>
      </c>
      <c r="D1061" s="277">
        <v>0</v>
      </c>
    </row>
    <row r="1062" s="136" customFormat="1" ht="15" customHeight="1" spans="1:4">
      <c r="A1062" s="145">
        <v>21699</v>
      </c>
      <c r="B1062" s="146" t="s">
        <v>854</v>
      </c>
      <c r="C1062" s="277">
        <v>0</v>
      </c>
      <c r="D1062" s="277">
        <v>0</v>
      </c>
    </row>
    <row r="1063" s="136" customFormat="1" ht="15" customHeight="1" spans="1:4">
      <c r="A1063" s="145">
        <v>2169901</v>
      </c>
      <c r="B1063" s="148" t="s">
        <v>855</v>
      </c>
      <c r="C1063" s="277">
        <v>0</v>
      </c>
      <c r="D1063" s="277">
        <v>0</v>
      </c>
    </row>
    <row r="1064" s="232" customFormat="1" ht="15" customHeight="1" spans="1:4">
      <c r="A1064" s="145">
        <v>2169999</v>
      </c>
      <c r="B1064" s="148" t="s">
        <v>856</v>
      </c>
      <c r="C1064" s="277">
        <v>0</v>
      </c>
      <c r="D1064" s="277">
        <v>0</v>
      </c>
    </row>
    <row r="1065" s="136" customFormat="1" ht="15" customHeight="1" spans="1:4">
      <c r="A1065" s="145">
        <v>217</v>
      </c>
      <c r="B1065" s="146" t="s">
        <v>857</v>
      </c>
      <c r="C1065" s="277">
        <v>201</v>
      </c>
      <c r="D1065" s="277">
        <v>0</v>
      </c>
    </row>
    <row r="1066" s="136" customFormat="1" ht="15" customHeight="1" spans="1:4">
      <c r="A1066" s="145">
        <v>21701</v>
      </c>
      <c r="B1066" s="146" t="s">
        <v>858</v>
      </c>
      <c r="C1066" s="277">
        <v>201</v>
      </c>
      <c r="D1066" s="277">
        <v>0</v>
      </c>
    </row>
    <row r="1067" s="136" customFormat="1" ht="15" customHeight="1" spans="1:4">
      <c r="A1067" s="145">
        <v>2170101</v>
      </c>
      <c r="B1067" s="148" t="s">
        <v>57</v>
      </c>
      <c r="C1067" s="277">
        <v>152</v>
      </c>
      <c r="D1067" s="277">
        <v>0</v>
      </c>
    </row>
    <row r="1068" s="136" customFormat="1" ht="15" customHeight="1" spans="1:4">
      <c r="A1068" s="145">
        <v>2170102</v>
      </c>
      <c r="B1068" s="148" t="s">
        <v>58</v>
      </c>
      <c r="C1068" s="277">
        <v>0</v>
      </c>
      <c r="D1068" s="277">
        <v>0</v>
      </c>
    </row>
    <row r="1069" s="136" customFormat="1" ht="15" customHeight="1" spans="1:4">
      <c r="A1069" s="145">
        <v>2170103</v>
      </c>
      <c r="B1069" s="148" t="s">
        <v>59</v>
      </c>
      <c r="C1069" s="277">
        <v>0</v>
      </c>
      <c r="D1069" s="277">
        <v>0</v>
      </c>
    </row>
    <row r="1070" s="136" customFormat="1" ht="15" customHeight="1" spans="1:4">
      <c r="A1070" s="145">
        <v>2170104</v>
      </c>
      <c r="B1070" s="148" t="s">
        <v>859</v>
      </c>
      <c r="C1070" s="277">
        <v>0</v>
      </c>
      <c r="D1070" s="277">
        <v>0</v>
      </c>
    </row>
    <row r="1071" s="136" customFormat="1" ht="15" customHeight="1" spans="1:4">
      <c r="A1071" s="145">
        <v>2170150</v>
      </c>
      <c r="B1071" s="148" t="s">
        <v>66</v>
      </c>
      <c r="C1071" s="277">
        <v>14</v>
      </c>
      <c r="D1071" s="277">
        <v>0</v>
      </c>
    </row>
    <row r="1072" s="136" customFormat="1" ht="15" customHeight="1" spans="1:4">
      <c r="A1072" s="145">
        <v>2170199</v>
      </c>
      <c r="B1072" s="148" t="s">
        <v>860</v>
      </c>
      <c r="C1072" s="277">
        <v>35</v>
      </c>
      <c r="D1072" s="277">
        <v>0</v>
      </c>
    </row>
    <row r="1073" s="136" customFormat="1" ht="15" customHeight="1" spans="1:4">
      <c r="A1073" s="145">
        <v>21703</v>
      </c>
      <c r="B1073" s="146" t="s">
        <v>861</v>
      </c>
      <c r="C1073" s="277">
        <v>0</v>
      </c>
      <c r="D1073" s="277">
        <v>0</v>
      </c>
    </row>
    <row r="1074" s="136" customFormat="1" ht="15" customHeight="1" spans="1:4">
      <c r="A1074" s="145">
        <v>2170301</v>
      </c>
      <c r="B1074" s="148" t="s">
        <v>862</v>
      </c>
      <c r="C1074" s="277">
        <v>0</v>
      </c>
      <c r="D1074" s="277">
        <v>0</v>
      </c>
    </row>
    <row r="1075" s="136" customFormat="1" ht="15" customHeight="1" spans="1:4">
      <c r="A1075" s="145">
        <v>2170302</v>
      </c>
      <c r="B1075" s="148" t="s">
        <v>863</v>
      </c>
      <c r="C1075" s="277">
        <v>0</v>
      </c>
      <c r="D1075" s="277">
        <v>0</v>
      </c>
    </row>
    <row r="1076" s="136" customFormat="1" ht="15" customHeight="1" spans="1:4">
      <c r="A1076" s="145">
        <v>2170303</v>
      </c>
      <c r="B1076" s="148" t="s">
        <v>864</v>
      </c>
      <c r="C1076" s="277">
        <v>0</v>
      </c>
      <c r="D1076" s="277">
        <v>0</v>
      </c>
    </row>
    <row r="1077" s="136" customFormat="1" ht="15" customHeight="1" spans="1:4">
      <c r="A1077" s="145">
        <v>2170304</v>
      </c>
      <c r="B1077" s="148" t="s">
        <v>865</v>
      </c>
      <c r="C1077" s="277">
        <v>0</v>
      </c>
      <c r="D1077" s="277">
        <v>0</v>
      </c>
    </row>
    <row r="1078" s="136" customFormat="1" ht="15" customHeight="1" spans="1:4">
      <c r="A1078" s="145">
        <v>2170399</v>
      </c>
      <c r="B1078" s="148" t="s">
        <v>866</v>
      </c>
      <c r="C1078" s="277">
        <v>0</v>
      </c>
      <c r="D1078" s="277">
        <v>0</v>
      </c>
    </row>
    <row r="1079" s="232" customFormat="1" ht="15" customHeight="1" spans="1:4">
      <c r="A1079" s="145">
        <v>21799</v>
      </c>
      <c r="B1079" s="146" t="s">
        <v>867</v>
      </c>
      <c r="C1079" s="277">
        <v>0</v>
      </c>
      <c r="D1079" s="277">
        <v>0</v>
      </c>
    </row>
    <row r="1080" s="232" customFormat="1" ht="15" customHeight="1" spans="1:4">
      <c r="A1080" s="145">
        <v>219</v>
      </c>
      <c r="B1080" s="146" t="s">
        <v>868</v>
      </c>
      <c r="C1080" s="277">
        <v>0</v>
      </c>
      <c r="D1080" s="277">
        <v>0</v>
      </c>
    </row>
    <row r="1081" s="136" customFormat="1" ht="15" customHeight="1" spans="1:4">
      <c r="A1081" s="145">
        <v>21901</v>
      </c>
      <c r="B1081" s="146" t="s">
        <v>869</v>
      </c>
      <c r="C1081" s="277">
        <v>0</v>
      </c>
      <c r="D1081" s="277">
        <v>0</v>
      </c>
    </row>
    <row r="1082" s="136" customFormat="1" ht="15" customHeight="1" spans="1:4">
      <c r="A1082" s="145">
        <v>21902</v>
      </c>
      <c r="B1082" s="146" t="s">
        <v>870</v>
      </c>
      <c r="C1082" s="277">
        <v>0</v>
      </c>
      <c r="D1082" s="277">
        <v>0</v>
      </c>
    </row>
    <row r="1083" s="136" customFormat="1" ht="15" customHeight="1" spans="1:4">
      <c r="A1083" s="145">
        <v>21903</v>
      </c>
      <c r="B1083" s="146" t="s">
        <v>871</v>
      </c>
      <c r="C1083" s="277">
        <v>0</v>
      </c>
      <c r="D1083" s="277">
        <v>0</v>
      </c>
    </row>
    <row r="1084" s="136" customFormat="1" ht="15" customHeight="1" spans="1:4">
      <c r="A1084" s="145">
        <v>21904</v>
      </c>
      <c r="B1084" s="146" t="s">
        <v>872</v>
      </c>
      <c r="C1084" s="277">
        <v>0</v>
      </c>
      <c r="D1084" s="277">
        <v>0</v>
      </c>
    </row>
    <row r="1085" s="136" customFormat="1" ht="15" customHeight="1" spans="1:4">
      <c r="A1085" s="145">
        <v>21905</v>
      </c>
      <c r="B1085" s="146" t="s">
        <v>873</v>
      </c>
      <c r="C1085" s="277">
        <v>0</v>
      </c>
      <c r="D1085" s="277">
        <v>0</v>
      </c>
    </row>
    <row r="1086" s="136" customFormat="1" ht="15" customHeight="1" spans="1:4">
      <c r="A1086" s="145">
        <v>21906</v>
      </c>
      <c r="B1086" s="146" t="s">
        <v>650</v>
      </c>
      <c r="C1086" s="277">
        <v>0</v>
      </c>
      <c r="D1086" s="277">
        <v>0</v>
      </c>
    </row>
    <row r="1087" s="136" customFormat="1" ht="15" customHeight="1" spans="1:4">
      <c r="A1087" s="145">
        <v>21907</v>
      </c>
      <c r="B1087" s="146" t="s">
        <v>874</v>
      </c>
      <c r="C1087" s="277">
        <v>0</v>
      </c>
      <c r="D1087" s="277">
        <v>0</v>
      </c>
    </row>
    <row r="1088" s="136" customFormat="1" ht="15" customHeight="1" spans="1:4">
      <c r="A1088" s="145">
        <v>21908</v>
      </c>
      <c r="B1088" s="146" t="s">
        <v>875</v>
      </c>
      <c r="C1088" s="277">
        <v>0</v>
      </c>
      <c r="D1088" s="277">
        <v>0</v>
      </c>
    </row>
    <row r="1089" s="136" customFormat="1" ht="15" customHeight="1" spans="1:4">
      <c r="A1089" s="145">
        <v>21999</v>
      </c>
      <c r="B1089" s="146" t="s">
        <v>876</v>
      </c>
      <c r="C1089" s="277">
        <v>0</v>
      </c>
      <c r="D1089" s="277">
        <v>0</v>
      </c>
    </row>
    <row r="1090" s="232" customFormat="1" ht="15" customHeight="1" spans="1:4">
      <c r="A1090" s="145">
        <v>220</v>
      </c>
      <c r="B1090" s="146" t="s">
        <v>877</v>
      </c>
      <c r="C1090" s="277">
        <v>6976</v>
      </c>
      <c r="D1090" s="277">
        <v>0</v>
      </c>
    </row>
    <row r="1091" s="136" customFormat="1" ht="15" customHeight="1" spans="1:4">
      <c r="A1091" s="145">
        <v>22001</v>
      </c>
      <c r="B1091" s="146" t="s">
        <v>878</v>
      </c>
      <c r="C1091" s="277">
        <v>6511</v>
      </c>
      <c r="D1091" s="277">
        <v>0</v>
      </c>
    </row>
    <row r="1092" s="136" customFormat="1" ht="15" customHeight="1" spans="1:4">
      <c r="A1092" s="145">
        <v>2200101</v>
      </c>
      <c r="B1092" s="148" t="s">
        <v>57</v>
      </c>
      <c r="C1092" s="277">
        <v>3133</v>
      </c>
      <c r="D1092" s="277">
        <v>0</v>
      </c>
    </row>
    <row r="1093" s="136" customFormat="1" ht="15" customHeight="1" spans="1:4">
      <c r="A1093" s="145">
        <v>2200102</v>
      </c>
      <c r="B1093" s="148" t="s">
        <v>58</v>
      </c>
      <c r="C1093" s="277">
        <v>91</v>
      </c>
      <c r="D1093" s="277">
        <v>0</v>
      </c>
    </row>
    <row r="1094" s="136" customFormat="1" ht="15" customHeight="1" spans="1:4">
      <c r="A1094" s="145">
        <v>2200103</v>
      </c>
      <c r="B1094" s="148" t="s">
        <v>59</v>
      </c>
      <c r="C1094" s="277">
        <v>0</v>
      </c>
      <c r="D1094" s="277">
        <v>0</v>
      </c>
    </row>
    <row r="1095" s="136" customFormat="1" ht="15" customHeight="1" spans="1:4">
      <c r="A1095" s="145">
        <v>2200104</v>
      </c>
      <c r="B1095" s="148" t="s">
        <v>879</v>
      </c>
      <c r="C1095" s="277">
        <v>0</v>
      </c>
      <c r="D1095" s="277">
        <v>0</v>
      </c>
    </row>
    <row r="1096" s="136" customFormat="1" ht="15" customHeight="1" spans="1:4">
      <c r="A1096" s="145">
        <v>2200105</v>
      </c>
      <c r="B1096" s="148" t="s">
        <v>880</v>
      </c>
      <c r="C1096" s="277">
        <v>0</v>
      </c>
      <c r="D1096" s="277">
        <v>0</v>
      </c>
    </row>
    <row r="1097" s="136" customFormat="1" ht="15" customHeight="1" spans="1:4">
      <c r="A1097" s="145">
        <v>2200106</v>
      </c>
      <c r="B1097" s="148" t="s">
        <v>881</v>
      </c>
      <c r="C1097" s="277">
        <v>0</v>
      </c>
      <c r="D1097" s="277">
        <v>0</v>
      </c>
    </row>
    <row r="1098" s="136" customFormat="1" ht="15" customHeight="1" spans="1:4">
      <c r="A1098" s="145">
        <v>2200107</v>
      </c>
      <c r="B1098" s="148" t="s">
        <v>882</v>
      </c>
      <c r="C1098" s="277">
        <v>0</v>
      </c>
      <c r="D1098" s="277">
        <v>0</v>
      </c>
    </row>
    <row r="1099" s="136" customFormat="1" ht="15" customHeight="1" spans="1:4">
      <c r="A1099" s="145">
        <v>2200108</v>
      </c>
      <c r="B1099" s="148" t="s">
        <v>883</v>
      </c>
      <c r="C1099" s="277">
        <v>0</v>
      </c>
      <c r="D1099" s="277">
        <v>0</v>
      </c>
    </row>
    <row r="1100" s="136" customFormat="1" ht="15" customHeight="1" spans="1:4">
      <c r="A1100" s="145">
        <v>2200109</v>
      </c>
      <c r="B1100" s="148" t="s">
        <v>884</v>
      </c>
      <c r="C1100" s="277">
        <v>0</v>
      </c>
      <c r="D1100" s="277">
        <v>0</v>
      </c>
    </row>
    <row r="1101" s="136" customFormat="1" ht="15" customHeight="1" spans="1:4">
      <c r="A1101" s="145">
        <v>2200110</v>
      </c>
      <c r="B1101" s="148" t="s">
        <v>885</v>
      </c>
      <c r="C1101" s="277">
        <v>0</v>
      </c>
      <c r="D1101" s="277">
        <v>0</v>
      </c>
    </row>
    <row r="1102" s="136" customFormat="1" ht="15" customHeight="1" spans="1:4">
      <c r="A1102" s="145">
        <v>2200112</v>
      </c>
      <c r="B1102" s="148" t="s">
        <v>886</v>
      </c>
      <c r="C1102" s="277">
        <v>116</v>
      </c>
      <c r="D1102" s="277">
        <v>0</v>
      </c>
    </row>
    <row r="1103" s="136" customFormat="1" ht="15" customHeight="1" spans="1:4">
      <c r="A1103" s="145">
        <v>2200113</v>
      </c>
      <c r="B1103" s="148" t="s">
        <v>887</v>
      </c>
      <c r="C1103" s="277">
        <v>0</v>
      </c>
      <c r="D1103" s="277">
        <v>0</v>
      </c>
    </row>
    <row r="1104" s="136" customFormat="1" ht="15" customHeight="1" spans="1:4">
      <c r="A1104" s="145">
        <v>2200114</v>
      </c>
      <c r="B1104" s="148" t="s">
        <v>888</v>
      </c>
      <c r="C1104" s="277">
        <v>0</v>
      </c>
      <c r="D1104" s="277">
        <v>0</v>
      </c>
    </row>
    <row r="1105" s="136" customFormat="1" ht="15" customHeight="1" spans="1:4">
      <c r="A1105" s="145">
        <v>2200115</v>
      </c>
      <c r="B1105" s="148" t="s">
        <v>889</v>
      </c>
      <c r="C1105" s="277">
        <v>0</v>
      </c>
      <c r="D1105" s="277">
        <v>0</v>
      </c>
    </row>
    <row r="1106" s="232" customFormat="1" ht="15" customHeight="1" spans="1:4">
      <c r="A1106" s="145">
        <v>2200116</v>
      </c>
      <c r="B1106" s="148" t="s">
        <v>890</v>
      </c>
      <c r="C1106" s="277">
        <v>0</v>
      </c>
      <c r="D1106" s="277">
        <v>0</v>
      </c>
    </row>
    <row r="1107" s="136" customFormat="1" ht="15" customHeight="1" spans="1:4">
      <c r="A1107" s="145">
        <v>2200119</v>
      </c>
      <c r="B1107" s="148" t="s">
        <v>891</v>
      </c>
      <c r="C1107" s="277">
        <v>0</v>
      </c>
      <c r="D1107" s="277">
        <v>0</v>
      </c>
    </row>
    <row r="1108" s="136" customFormat="1" ht="15" customHeight="1" spans="1:4">
      <c r="A1108" s="145">
        <v>2200150</v>
      </c>
      <c r="B1108" s="148" t="s">
        <v>892</v>
      </c>
      <c r="C1108" s="277">
        <v>615</v>
      </c>
      <c r="D1108" s="277">
        <v>0</v>
      </c>
    </row>
    <row r="1109" s="136" customFormat="1" ht="15" customHeight="1" spans="1:4">
      <c r="A1109" s="145">
        <v>2200199</v>
      </c>
      <c r="B1109" s="148" t="s">
        <v>893</v>
      </c>
      <c r="C1109" s="277">
        <v>16</v>
      </c>
      <c r="D1109" s="277">
        <v>0</v>
      </c>
    </row>
    <row r="1110" s="136" customFormat="1" ht="15" customHeight="1" spans="1:4">
      <c r="A1110" s="145">
        <v>2200215</v>
      </c>
      <c r="B1110" s="148" t="s">
        <v>894</v>
      </c>
      <c r="C1110" s="277">
        <v>0</v>
      </c>
      <c r="D1110" s="277">
        <v>0</v>
      </c>
    </row>
    <row r="1111" s="232" customFormat="1" ht="15" customHeight="1" spans="1:4">
      <c r="A1111" s="145">
        <v>2200217</v>
      </c>
      <c r="B1111" s="148" t="s">
        <v>895</v>
      </c>
      <c r="C1111" s="277">
        <v>0</v>
      </c>
      <c r="D1111" s="277">
        <v>0</v>
      </c>
    </row>
    <row r="1112" s="136" customFormat="1" ht="15" customHeight="1" spans="1:4">
      <c r="A1112" s="145">
        <v>2200218</v>
      </c>
      <c r="B1112" s="148" t="s">
        <v>896</v>
      </c>
      <c r="C1112" s="277">
        <v>0</v>
      </c>
      <c r="D1112" s="277">
        <v>0</v>
      </c>
    </row>
    <row r="1113" s="136" customFormat="1" ht="15" customHeight="1" spans="1:4">
      <c r="A1113" s="145">
        <v>2200250</v>
      </c>
      <c r="B1113" s="148" t="s">
        <v>897</v>
      </c>
      <c r="C1113" s="277">
        <v>0</v>
      </c>
      <c r="D1113" s="277">
        <v>0</v>
      </c>
    </row>
    <row r="1114" s="136" customFormat="1" ht="15" customHeight="1" spans="1:4">
      <c r="A1114" s="145">
        <v>2200299</v>
      </c>
      <c r="B1114" s="148" t="s">
        <v>898</v>
      </c>
      <c r="C1114" s="277">
        <v>0</v>
      </c>
      <c r="D1114" s="277">
        <v>0</v>
      </c>
    </row>
    <row r="1115" s="136" customFormat="1" ht="15" customHeight="1" spans="1:4">
      <c r="A1115" s="145">
        <v>2200301</v>
      </c>
      <c r="B1115" s="148" t="s">
        <v>899</v>
      </c>
      <c r="C1115" s="277">
        <v>0</v>
      </c>
      <c r="D1115" s="277">
        <v>0</v>
      </c>
    </row>
    <row r="1116" s="136" customFormat="1" ht="15" customHeight="1" spans="1:4">
      <c r="A1116" s="145">
        <v>2200302</v>
      </c>
      <c r="B1116" s="148" t="s">
        <v>66</v>
      </c>
      <c r="C1116" s="277">
        <v>2485</v>
      </c>
      <c r="D1116" s="277">
        <v>0</v>
      </c>
    </row>
    <row r="1117" s="136" customFormat="1" ht="15" customHeight="1" spans="1:4">
      <c r="A1117" s="145">
        <v>2200303</v>
      </c>
      <c r="B1117" s="148" t="s">
        <v>900</v>
      </c>
      <c r="C1117" s="277">
        <v>55</v>
      </c>
      <c r="D1117" s="277">
        <v>0</v>
      </c>
    </row>
    <row r="1118" s="136" customFormat="1" ht="15" customHeight="1" spans="1:4">
      <c r="A1118" s="145">
        <v>22005</v>
      </c>
      <c r="B1118" s="146" t="s">
        <v>901</v>
      </c>
      <c r="C1118" s="277">
        <v>465</v>
      </c>
      <c r="D1118" s="277">
        <v>0</v>
      </c>
    </row>
    <row r="1119" s="136" customFormat="1" ht="15" customHeight="1" spans="1:4">
      <c r="A1119" s="145">
        <v>2200501</v>
      </c>
      <c r="B1119" s="148" t="s">
        <v>57</v>
      </c>
      <c r="C1119" s="277">
        <v>7</v>
      </c>
      <c r="D1119" s="277">
        <v>0</v>
      </c>
    </row>
    <row r="1120" s="136" customFormat="1" ht="15" customHeight="1" spans="1:4">
      <c r="A1120" s="145">
        <v>2200502</v>
      </c>
      <c r="B1120" s="148" t="s">
        <v>58</v>
      </c>
      <c r="C1120" s="277">
        <v>55</v>
      </c>
      <c r="D1120" s="277">
        <v>0</v>
      </c>
    </row>
    <row r="1121" s="136" customFormat="1" ht="15" customHeight="1" spans="1:4">
      <c r="A1121" s="145">
        <v>2200503</v>
      </c>
      <c r="B1121" s="148" t="s">
        <v>59</v>
      </c>
      <c r="C1121" s="277">
        <v>0</v>
      </c>
      <c r="D1121" s="277">
        <v>0</v>
      </c>
    </row>
    <row r="1122" s="136" customFormat="1" ht="15" customHeight="1" spans="1:4">
      <c r="A1122" s="145">
        <v>2200504</v>
      </c>
      <c r="B1122" s="148" t="s">
        <v>902</v>
      </c>
      <c r="C1122" s="277">
        <v>247</v>
      </c>
      <c r="D1122" s="277">
        <v>0</v>
      </c>
    </row>
    <row r="1123" s="136" customFormat="1" ht="15" customHeight="1" spans="1:4">
      <c r="A1123" s="145">
        <v>2200506</v>
      </c>
      <c r="B1123" s="148" t="s">
        <v>903</v>
      </c>
      <c r="C1123" s="277">
        <v>0</v>
      </c>
      <c r="D1123" s="277">
        <v>0</v>
      </c>
    </row>
    <row r="1124" s="136" customFormat="1" ht="15" customHeight="1" spans="1:4">
      <c r="A1124" s="145">
        <v>2200507</v>
      </c>
      <c r="B1124" s="148" t="s">
        <v>904</v>
      </c>
      <c r="C1124" s="277">
        <v>0</v>
      </c>
      <c r="D1124" s="277">
        <v>0</v>
      </c>
    </row>
    <row r="1125" s="232" customFormat="1" ht="15" customHeight="1" spans="1:4">
      <c r="A1125" s="145">
        <v>2200508</v>
      </c>
      <c r="B1125" s="148" t="s">
        <v>905</v>
      </c>
      <c r="C1125" s="277">
        <v>0</v>
      </c>
      <c r="D1125" s="277">
        <v>0</v>
      </c>
    </row>
    <row r="1126" s="136" customFormat="1" ht="15" customHeight="1" spans="1:4">
      <c r="A1126" s="145">
        <v>2200509</v>
      </c>
      <c r="B1126" s="148" t="s">
        <v>906</v>
      </c>
      <c r="C1126" s="277">
        <v>156</v>
      </c>
      <c r="D1126" s="277">
        <v>0</v>
      </c>
    </row>
    <row r="1127" s="136" customFormat="1" ht="15" customHeight="1" spans="1:4">
      <c r="A1127" s="145">
        <v>2200510</v>
      </c>
      <c r="B1127" s="148" t="s">
        <v>907</v>
      </c>
      <c r="C1127" s="277">
        <v>0</v>
      </c>
      <c r="D1127" s="277">
        <v>0</v>
      </c>
    </row>
    <row r="1128" s="136" customFormat="1" ht="15" customHeight="1" spans="1:4">
      <c r="A1128" s="145">
        <v>2200511</v>
      </c>
      <c r="B1128" s="148" t="s">
        <v>908</v>
      </c>
      <c r="C1128" s="277">
        <v>0</v>
      </c>
      <c r="D1128" s="277">
        <v>0</v>
      </c>
    </row>
    <row r="1129" s="136" customFormat="1" ht="15" customHeight="1" spans="1:4">
      <c r="A1129" s="145">
        <v>2200512</v>
      </c>
      <c r="B1129" s="148" t="s">
        <v>909</v>
      </c>
      <c r="C1129" s="277">
        <v>0</v>
      </c>
      <c r="D1129" s="277">
        <v>0</v>
      </c>
    </row>
    <row r="1130" s="136" customFormat="1" ht="15" customHeight="1" spans="1:4">
      <c r="A1130" s="145">
        <v>2200513</v>
      </c>
      <c r="B1130" s="148" t="s">
        <v>910</v>
      </c>
      <c r="C1130" s="277">
        <v>0</v>
      </c>
      <c r="D1130" s="277">
        <v>0</v>
      </c>
    </row>
    <row r="1131" s="136" customFormat="1" ht="15" customHeight="1" spans="1:4">
      <c r="A1131" s="145">
        <v>2200514</v>
      </c>
      <c r="B1131" s="148" t="s">
        <v>911</v>
      </c>
      <c r="C1131" s="277">
        <v>0</v>
      </c>
      <c r="D1131" s="277">
        <v>0</v>
      </c>
    </row>
    <row r="1132" s="136" customFormat="1" ht="15" customHeight="1" spans="1:4">
      <c r="A1132" s="145">
        <v>2200599</v>
      </c>
      <c r="B1132" s="148" t="s">
        <v>912</v>
      </c>
      <c r="C1132" s="277">
        <v>0</v>
      </c>
      <c r="D1132" s="277">
        <v>0</v>
      </c>
    </row>
    <row r="1133" s="136" customFormat="1" ht="15" customHeight="1" spans="1:4">
      <c r="A1133" s="145">
        <v>22099</v>
      </c>
      <c r="B1133" s="146" t="s">
        <v>913</v>
      </c>
      <c r="C1133" s="277">
        <v>0</v>
      </c>
      <c r="D1133" s="277">
        <v>0</v>
      </c>
    </row>
    <row r="1134" s="232" customFormat="1" ht="15" customHeight="1" spans="1:4">
      <c r="A1134" s="145">
        <v>221</v>
      </c>
      <c r="B1134" s="146" t="s">
        <v>914</v>
      </c>
      <c r="C1134" s="277">
        <v>53231</v>
      </c>
      <c r="D1134" s="277">
        <v>4395</v>
      </c>
    </row>
    <row r="1135" s="136" customFormat="1" ht="15" customHeight="1" spans="1:4">
      <c r="A1135" s="145">
        <v>22101</v>
      </c>
      <c r="B1135" s="146" t="s">
        <v>915</v>
      </c>
      <c r="C1135" s="277">
        <v>4906</v>
      </c>
      <c r="D1135" s="277">
        <v>4395</v>
      </c>
    </row>
    <row r="1136" s="136" customFormat="1" ht="15" customHeight="1" spans="1:4">
      <c r="A1136" s="145">
        <v>2210101</v>
      </c>
      <c r="B1136" s="148" t="s">
        <v>916</v>
      </c>
      <c r="C1136" s="277">
        <v>0</v>
      </c>
      <c r="D1136" s="277">
        <v>0</v>
      </c>
    </row>
    <row r="1137" s="136" customFormat="1" ht="15" customHeight="1" spans="1:4">
      <c r="A1137" s="145">
        <v>2210102</v>
      </c>
      <c r="B1137" s="148" t="s">
        <v>917</v>
      </c>
      <c r="C1137" s="277">
        <v>0</v>
      </c>
      <c r="D1137" s="277">
        <v>0</v>
      </c>
    </row>
    <row r="1138" s="136" customFormat="1" ht="15" customHeight="1" spans="1:4">
      <c r="A1138" s="145">
        <v>2210103</v>
      </c>
      <c r="B1138" s="148" t="s">
        <v>918</v>
      </c>
      <c r="C1138" s="277">
        <v>298</v>
      </c>
      <c r="D1138" s="277">
        <v>0</v>
      </c>
    </row>
    <row r="1139" s="136" customFormat="1" ht="15" customHeight="1" spans="1:4">
      <c r="A1139" s="145">
        <v>2210104</v>
      </c>
      <c r="B1139" s="148" t="s">
        <v>919</v>
      </c>
      <c r="C1139" s="277">
        <v>0</v>
      </c>
      <c r="D1139" s="277">
        <v>0</v>
      </c>
    </row>
    <row r="1140" s="136" customFormat="1" ht="15" customHeight="1" spans="1:4">
      <c r="A1140" s="145">
        <v>2210105</v>
      </c>
      <c r="B1140" s="148" t="s">
        <v>920</v>
      </c>
      <c r="C1140" s="277">
        <v>0</v>
      </c>
      <c r="D1140" s="277">
        <v>0</v>
      </c>
    </row>
    <row r="1141" s="232" customFormat="1" ht="15" customHeight="1" spans="1:4">
      <c r="A1141" s="145">
        <v>2210106</v>
      </c>
      <c r="B1141" s="148" t="s">
        <v>921</v>
      </c>
      <c r="C1141" s="277">
        <v>11</v>
      </c>
      <c r="D1141" s="277">
        <v>0</v>
      </c>
    </row>
    <row r="1142" s="136" customFormat="1" ht="15" customHeight="1" spans="1:4">
      <c r="A1142" s="145">
        <v>2210107</v>
      </c>
      <c r="B1142" s="148" t="s">
        <v>922</v>
      </c>
      <c r="C1142" s="277">
        <v>3</v>
      </c>
      <c r="D1142" s="277">
        <v>0</v>
      </c>
    </row>
    <row r="1143" s="136" customFormat="1" ht="15" customHeight="1" spans="1:4">
      <c r="A1143" s="145"/>
      <c r="B1143" s="148" t="s">
        <v>923</v>
      </c>
      <c r="C1143" s="277">
        <v>199</v>
      </c>
      <c r="D1143" s="277">
        <v>0</v>
      </c>
    </row>
    <row r="1144" s="136" customFormat="1" ht="15" customHeight="1" spans="1:4">
      <c r="A1144" s="145"/>
      <c r="B1144" s="148" t="s">
        <v>924</v>
      </c>
      <c r="C1144" s="277">
        <v>0</v>
      </c>
      <c r="D1144" s="277">
        <v>0</v>
      </c>
    </row>
    <row r="1145" s="136" customFormat="1" ht="15" customHeight="1" spans="1:4">
      <c r="A1145" s="145">
        <v>2210199</v>
      </c>
      <c r="B1145" s="148" t="s">
        <v>925</v>
      </c>
      <c r="C1145" s="277">
        <v>4395</v>
      </c>
      <c r="D1145" s="277">
        <v>4395</v>
      </c>
    </row>
    <row r="1146" s="136" customFormat="1" ht="15" customHeight="1" spans="1:4">
      <c r="A1146" s="145">
        <v>22102</v>
      </c>
      <c r="B1146" s="146" t="s">
        <v>926</v>
      </c>
      <c r="C1146" s="277">
        <v>42467</v>
      </c>
      <c r="D1146" s="277">
        <v>0</v>
      </c>
    </row>
    <row r="1147" s="136" customFormat="1" ht="15" customHeight="1" spans="1:4">
      <c r="A1147" s="145">
        <v>2210201</v>
      </c>
      <c r="B1147" s="148" t="s">
        <v>927</v>
      </c>
      <c r="C1147" s="277">
        <v>42467</v>
      </c>
      <c r="D1147" s="277">
        <v>0</v>
      </c>
    </row>
    <row r="1148" s="232" customFormat="1" ht="15" customHeight="1" spans="1:4">
      <c r="A1148" s="145">
        <v>2210202</v>
      </c>
      <c r="B1148" s="148" t="s">
        <v>928</v>
      </c>
      <c r="C1148" s="277">
        <v>0</v>
      </c>
      <c r="D1148" s="277">
        <v>0</v>
      </c>
    </row>
    <row r="1149" s="136" customFormat="1" ht="15" customHeight="1" spans="1:4">
      <c r="A1149" s="145">
        <v>2210203</v>
      </c>
      <c r="B1149" s="148" t="s">
        <v>929</v>
      </c>
      <c r="C1149" s="277">
        <v>0</v>
      </c>
      <c r="D1149" s="277">
        <v>0</v>
      </c>
    </row>
    <row r="1150" s="136" customFormat="1" ht="15" customHeight="1" spans="1:4">
      <c r="A1150" s="145">
        <v>22103</v>
      </c>
      <c r="B1150" s="146" t="s">
        <v>930</v>
      </c>
      <c r="C1150" s="277">
        <v>5858</v>
      </c>
      <c r="D1150" s="277">
        <v>0</v>
      </c>
    </row>
    <row r="1151" s="136" customFormat="1" ht="15" customHeight="1" spans="1:4">
      <c r="A1151" s="145">
        <v>2210301</v>
      </c>
      <c r="B1151" s="148" t="s">
        <v>931</v>
      </c>
      <c r="C1151" s="277">
        <v>0</v>
      </c>
      <c r="D1151" s="277">
        <v>0</v>
      </c>
    </row>
    <row r="1152" s="136" customFormat="1" ht="15" customHeight="1" spans="1:4">
      <c r="A1152" s="145">
        <v>2210302</v>
      </c>
      <c r="B1152" s="148" t="s">
        <v>932</v>
      </c>
      <c r="C1152" s="277">
        <v>5858</v>
      </c>
      <c r="D1152" s="277">
        <v>0</v>
      </c>
    </row>
    <row r="1153" s="136" customFormat="1" ht="15" customHeight="1" spans="1:4">
      <c r="A1153" s="145">
        <v>2210399</v>
      </c>
      <c r="B1153" s="148" t="s">
        <v>933</v>
      </c>
      <c r="C1153" s="277">
        <v>0</v>
      </c>
      <c r="D1153" s="277">
        <v>0</v>
      </c>
    </row>
    <row r="1154" s="136" customFormat="1" ht="15" customHeight="1" spans="1:4">
      <c r="A1154" s="145">
        <v>222</v>
      </c>
      <c r="B1154" s="146" t="s">
        <v>934</v>
      </c>
      <c r="C1154" s="277">
        <v>1317</v>
      </c>
      <c r="D1154" s="277">
        <v>682</v>
      </c>
    </row>
    <row r="1155" s="232" customFormat="1" ht="15" customHeight="1" spans="1:4">
      <c r="A1155" s="145">
        <v>22201</v>
      </c>
      <c r="B1155" s="146" t="s">
        <v>935</v>
      </c>
      <c r="C1155" s="277">
        <v>704</v>
      </c>
      <c r="D1155" s="277">
        <v>682</v>
      </c>
    </row>
    <row r="1156" s="232" customFormat="1" ht="15" customHeight="1" spans="1:4">
      <c r="A1156" s="145">
        <v>2220101</v>
      </c>
      <c r="B1156" s="148" t="s">
        <v>57</v>
      </c>
      <c r="C1156" s="277">
        <v>0</v>
      </c>
      <c r="D1156" s="277">
        <v>0</v>
      </c>
    </row>
    <row r="1157" s="136" customFormat="1" ht="15" customHeight="1" spans="1:4">
      <c r="A1157" s="145">
        <v>2220102</v>
      </c>
      <c r="B1157" s="148" t="s">
        <v>58</v>
      </c>
      <c r="C1157" s="277">
        <v>21</v>
      </c>
      <c r="D1157" s="277">
        <v>0</v>
      </c>
    </row>
    <row r="1158" s="136" customFormat="1" ht="15" customHeight="1" spans="1:4">
      <c r="A1158" s="145">
        <v>2220103</v>
      </c>
      <c r="B1158" s="148" t="s">
        <v>59</v>
      </c>
      <c r="C1158" s="277">
        <v>0</v>
      </c>
      <c r="D1158" s="277">
        <v>0</v>
      </c>
    </row>
    <row r="1159" s="136" customFormat="1" ht="15" customHeight="1" spans="1:4">
      <c r="A1159" s="145">
        <v>2220104</v>
      </c>
      <c r="B1159" s="148" t="s">
        <v>936</v>
      </c>
      <c r="C1159" s="277">
        <v>0</v>
      </c>
      <c r="D1159" s="277">
        <v>0</v>
      </c>
    </row>
    <row r="1160" s="136" customFormat="1" ht="15" customHeight="1" spans="1:4">
      <c r="A1160" s="145">
        <v>2220105</v>
      </c>
      <c r="B1160" s="148" t="s">
        <v>937</v>
      </c>
      <c r="C1160" s="277">
        <v>1</v>
      </c>
      <c r="D1160" s="277">
        <v>0</v>
      </c>
    </row>
    <row r="1161" s="136" customFormat="1" ht="15" customHeight="1" spans="1:4">
      <c r="A1161" s="145">
        <v>2220106</v>
      </c>
      <c r="B1161" s="148" t="s">
        <v>938</v>
      </c>
      <c r="C1161" s="277">
        <v>0</v>
      </c>
      <c r="D1161" s="277">
        <v>0</v>
      </c>
    </row>
    <row r="1162" s="136" customFormat="1" ht="15" customHeight="1" spans="1:4">
      <c r="A1162" s="145">
        <v>2220107</v>
      </c>
      <c r="B1162" s="148" t="s">
        <v>939</v>
      </c>
      <c r="C1162" s="277">
        <v>0</v>
      </c>
      <c r="D1162" s="277">
        <v>0</v>
      </c>
    </row>
    <row r="1163" s="136" customFormat="1" ht="15" customHeight="1" spans="1:4">
      <c r="A1163" s="145">
        <v>2220112</v>
      </c>
      <c r="B1163" s="148" t="s">
        <v>940</v>
      </c>
      <c r="C1163" s="277">
        <v>0</v>
      </c>
      <c r="D1163" s="277">
        <v>0</v>
      </c>
    </row>
    <row r="1164" s="136" customFormat="1" ht="15" customHeight="1" spans="1:4">
      <c r="A1164" s="145">
        <v>2220113</v>
      </c>
      <c r="B1164" s="148" t="s">
        <v>941</v>
      </c>
      <c r="C1164" s="277">
        <v>0</v>
      </c>
      <c r="D1164" s="277">
        <v>0</v>
      </c>
    </row>
    <row r="1165" s="136" customFormat="1" ht="15" customHeight="1" spans="1:4">
      <c r="A1165" s="145">
        <v>2220114</v>
      </c>
      <c r="B1165" s="148" t="s">
        <v>942</v>
      </c>
      <c r="C1165" s="277">
        <v>0</v>
      </c>
      <c r="D1165" s="277">
        <v>0</v>
      </c>
    </row>
    <row r="1166" s="232" customFormat="1" ht="15" customHeight="1" spans="1:4">
      <c r="A1166" s="145">
        <v>2220115</v>
      </c>
      <c r="B1166" s="148" t="s">
        <v>943</v>
      </c>
      <c r="C1166" s="277">
        <v>682</v>
      </c>
      <c r="D1166" s="277">
        <v>682</v>
      </c>
    </row>
    <row r="1167" s="136" customFormat="1" ht="15" customHeight="1" spans="1:4">
      <c r="A1167" s="145">
        <v>2220118</v>
      </c>
      <c r="B1167" s="148" t="s">
        <v>944</v>
      </c>
      <c r="C1167" s="277">
        <v>0</v>
      </c>
      <c r="D1167" s="277">
        <v>0</v>
      </c>
    </row>
    <row r="1168" s="136" customFormat="1" ht="15" customHeight="1" spans="1:4">
      <c r="A1168" s="145">
        <v>2220150</v>
      </c>
      <c r="B1168" s="148" t="s">
        <v>66</v>
      </c>
      <c r="C1168" s="277">
        <v>0</v>
      </c>
      <c r="D1168" s="277">
        <v>0</v>
      </c>
    </row>
    <row r="1169" s="136" customFormat="1" ht="15" customHeight="1" spans="1:4">
      <c r="A1169" s="145">
        <v>2220199</v>
      </c>
      <c r="B1169" s="148" t="s">
        <v>945</v>
      </c>
      <c r="C1169" s="277">
        <v>0</v>
      </c>
      <c r="D1169" s="277">
        <v>0</v>
      </c>
    </row>
    <row r="1170" s="136" customFormat="1" ht="15" customHeight="1" spans="1:4">
      <c r="A1170" s="145">
        <v>22202</v>
      </c>
      <c r="B1170" s="146" t="s">
        <v>946</v>
      </c>
      <c r="C1170" s="277">
        <v>0</v>
      </c>
      <c r="D1170" s="277">
        <v>0</v>
      </c>
    </row>
    <row r="1171" s="136" customFormat="1" ht="15" customHeight="1" spans="1:4">
      <c r="A1171" s="145">
        <v>2220201</v>
      </c>
      <c r="B1171" s="148" t="s">
        <v>57</v>
      </c>
      <c r="C1171" s="277">
        <v>0</v>
      </c>
      <c r="D1171" s="277">
        <v>0</v>
      </c>
    </row>
    <row r="1172" s="136" customFormat="1" ht="15" customHeight="1" spans="1:4">
      <c r="A1172" s="145">
        <v>2220202</v>
      </c>
      <c r="B1172" s="148" t="s">
        <v>58</v>
      </c>
      <c r="C1172" s="277">
        <v>0</v>
      </c>
      <c r="D1172" s="277">
        <v>0</v>
      </c>
    </row>
    <row r="1173" s="136" customFormat="1" ht="15" customHeight="1" spans="1:4">
      <c r="A1173" s="145">
        <v>2220203</v>
      </c>
      <c r="B1173" s="148" t="s">
        <v>59</v>
      </c>
      <c r="C1173" s="277">
        <v>0</v>
      </c>
      <c r="D1173" s="277">
        <v>0</v>
      </c>
    </row>
    <row r="1174" s="136" customFormat="1" ht="15" customHeight="1" spans="1:4">
      <c r="A1174" s="145">
        <v>2220204</v>
      </c>
      <c r="B1174" s="148" t="s">
        <v>947</v>
      </c>
      <c r="C1174" s="277">
        <v>0</v>
      </c>
      <c r="D1174" s="277">
        <v>0</v>
      </c>
    </row>
    <row r="1175" s="136" customFormat="1" ht="15" customHeight="1" spans="1:4">
      <c r="A1175" s="145">
        <v>2220205</v>
      </c>
      <c r="B1175" s="148" t="s">
        <v>948</v>
      </c>
      <c r="C1175" s="277">
        <v>0</v>
      </c>
      <c r="D1175" s="277">
        <v>0</v>
      </c>
    </row>
    <row r="1176" s="136" customFormat="1" ht="15" customHeight="1" spans="1:4">
      <c r="A1176" s="145">
        <v>2220206</v>
      </c>
      <c r="B1176" s="148" t="s">
        <v>949</v>
      </c>
      <c r="C1176" s="277">
        <v>0</v>
      </c>
      <c r="D1176" s="277">
        <v>0</v>
      </c>
    </row>
    <row r="1177" s="136" customFormat="1" ht="15" customHeight="1" spans="1:4">
      <c r="A1177" s="145">
        <v>2220207</v>
      </c>
      <c r="B1177" s="148" t="s">
        <v>950</v>
      </c>
      <c r="C1177" s="277">
        <v>0</v>
      </c>
      <c r="D1177" s="277">
        <v>0</v>
      </c>
    </row>
    <row r="1178" s="136" customFormat="1" ht="15" customHeight="1" spans="1:4">
      <c r="A1178" s="145">
        <v>2220209</v>
      </c>
      <c r="B1178" s="148" t="s">
        <v>951</v>
      </c>
      <c r="C1178" s="277">
        <v>0</v>
      </c>
      <c r="D1178" s="277">
        <v>0</v>
      </c>
    </row>
    <row r="1179" s="232" customFormat="1" ht="15" customHeight="1" spans="1:4">
      <c r="A1179" s="145">
        <v>2220210</v>
      </c>
      <c r="B1179" s="148" t="s">
        <v>952</v>
      </c>
      <c r="C1179" s="277">
        <v>0</v>
      </c>
      <c r="D1179" s="277">
        <v>0</v>
      </c>
    </row>
    <row r="1180" s="136" customFormat="1" ht="15" customHeight="1" spans="1:4">
      <c r="A1180" s="145">
        <v>2220211</v>
      </c>
      <c r="B1180" s="148" t="s">
        <v>953</v>
      </c>
      <c r="C1180" s="277">
        <v>0</v>
      </c>
      <c r="D1180" s="277">
        <v>0</v>
      </c>
    </row>
    <row r="1181" s="136" customFormat="1" ht="15" customHeight="1" spans="1:4">
      <c r="A1181" s="145">
        <v>2220212</v>
      </c>
      <c r="B1181" s="148" t="s">
        <v>954</v>
      </c>
      <c r="C1181" s="277">
        <v>0</v>
      </c>
      <c r="D1181" s="277">
        <v>0</v>
      </c>
    </row>
    <row r="1182" s="232" customFormat="1" ht="15" customHeight="1" spans="1:4">
      <c r="A1182" s="145">
        <v>2220250</v>
      </c>
      <c r="B1182" s="148" t="s">
        <v>66</v>
      </c>
      <c r="C1182" s="277">
        <v>0</v>
      </c>
      <c r="D1182" s="277">
        <v>0</v>
      </c>
    </row>
    <row r="1183" s="136" customFormat="1" ht="15" customHeight="1" spans="1:4">
      <c r="A1183" s="145">
        <v>2220299</v>
      </c>
      <c r="B1183" s="148" t="s">
        <v>955</v>
      </c>
      <c r="C1183" s="277">
        <v>0</v>
      </c>
      <c r="D1183" s="277">
        <v>0</v>
      </c>
    </row>
    <row r="1184" s="136" customFormat="1" ht="15" customHeight="1" spans="1:4">
      <c r="A1184" s="145">
        <v>22203</v>
      </c>
      <c r="B1184" s="146" t="s">
        <v>956</v>
      </c>
      <c r="C1184" s="277">
        <v>0</v>
      </c>
      <c r="D1184" s="277">
        <v>0</v>
      </c>
    </row>
    <row r="1185" s="136" customFormat="1" ht="15" customHeight="1" spans="1:4">
      <c r="A1185" s="145">
        <v>2220301</v>
      </c>
      <c r="B1185" s="148" t="s">
        <v>957</v>
      </c>
      <c r="C1185" s="277">
        <v>0</v>
      </c>
      <c r="D1185" s="277">
        <v>0</v>
      </c>
    </row>
    <row r="1186" s="136" customFormat="1" ht="15" customHeight="1" spans="1:4">
      <c r="A1186" s="145">
        <v>2220303</v>
      </c>
      <c r="B1186" s="148" t="s">
        <v>958</v>
      </c>
      <c r="C1186" s="277">
        <v>0</v>
      </c>
      <c r="D1186" s="277">
        <v>0</v>
      </c>
    </row>
    <row r="1187" s="136" customFormat="1" ht="15" customHeight="1" spans="1:4">
      <c r="A1187" s="145">
        <v>2220304</v>
      </c>
      <c r="B1187" s="148" t="s">
        <v>959</v>
      </c>
      <c r="C1187" s="277">
        <v>0</v>
      </c>
      <c r="D1187" s="277">
        <v>0</v>
      </c>
    </row>
    <row r="1188" s="136" customFormat="1" ht="15" customHeight="1" spans="1:4">
      <c r="A1188" s="145">
        <v>2220399</v>
      </c>
      <c r="B1188" s="148" t="s">
        <v>960</v>
      </c>
      <c r="C1188" s="277">
        <v>0</v>
      </c>
      <c r="D1188" s="277">
        <v>0</v>
      </c>
    </row>
    <row r="1189" s="136" customFormat="1" ht="15" customHeight="1" spans="1:4">
      <c r="A1189" s="145">
        <v>22204</v>
      </c>
      <c r="B1189" s="146" t="s">
        <v>961</v>
      </c>
      <c r="C1189" s="277">
        <v>613</v>
      </c>
      <c r="D1189" s="277">
        <v>0</v>
      </c>
    </row>
    <row r="1190" s="136" customFormat="1" ht="15" customHeight="1" spans="1:4">
      <c r="A1190" s="145">
        <v>2220401</v>
      </c>
      <c r="B1190" s="148" t="s">
        <v>962</v>
      </c>
      <c r="C1190" s="277">
        <v>413</v>
      </c>
      <c r="D1190" s="277">
        <v>0</v>
      </c>
    </row>
    <row r="1191" s="136" customFormat="1" ht="15" customHeight="1" spans="1:4">
      <c r="A1191" s="145">
        <v>2220402</v>
      </c>
      <c r="B1191" s="148" t="s">
        <v>963</v>
      </c>
      <c r="C1191" s="277">
        <v>0</v>
      </c>
      <c r="D1191" s="277">
        <v>0</v>
      </c>
    </row>
    <row r="1192" s="136" customFormat="1" ht="15" customHeight="1" spans="1:4">
      <c r="A1192" s="145">
        <v>2220403</v>
      </c>
      <c r="B1192" s="148" t="s">
        <v>964</v>
      </c>
      <c r="C1192" s="277">
        <v>0</v>
      </c>
      <c r="D1192" s="277">
        <v>0</v>
      </c>
    </row>
    <row r="1193" s="136" customFormat="1" ht="15" customHeight="1" spans="1:4">
      <c r="A1193" s="145">
        <v>2220404</v>
      </c>
      <c r="B1193" s="148" t="s">
        <v>965</v>
      </c>
      <c r="C1193" s="277">
        <v>0</v>
      </c>
      <c r="D1193" s="277">
        <v>0</v>
      </c>
    </row>
    <row r="1194" s="136" customFormat="1" ht="15" customHeight="1" spans="1:4">
      <c r="A1194" s="145">
        <v>2220499</v>
      </c>
      <c r="B1194" s="148" t="s">
        <v>966</v>
      </c>
      <c r="C1194" s="277">
        <v>200</v>
      </c>
      <c r="D1194" s="277">
        <v>0</v>
      </c>
    </row>
    <row r="1195" s="136" customFormat="1" ht="15" customHeight="1" spans="1:4">
      <c r="A1195" s="145">
        <v>22205</v>
      </c>
      <c r="B1195" s="146" t="s">
        <v>967</v>
      </c>
      <c r="C1195" s="277">
        <v>0</v>
      </c>
      <c r="D1195" s="277">
        <v>0</v>
      </c>
    </row>
    <row r="1196" s="136" customFormat="1" ht="15" customHeight="1" spans="1:4">
      <c r="A1196" s="145">
        <v>2220501</v>
      </c>
      <c r="B1196" s="148" t="s">
        <v>968</v>
      </c>
      <c r="C1196" s="277">
        <v>0</v>
      </c>
      <c r="D1196" s="277">
        <v>0</v>
      </c>
    </row>
    <row r="1197" s="136" customFormat="1" ht="15" customHeight="1" spans="1:4">
      <c r="A1197" s="145">
        <v>2220502</v>
      </c>
      <c r="B1197" s="148" t="s">
        <v>969</v>
      </c>
      <c r="C1197" s="277">
        <v>0</v>
      </c>
      <c r="D1197" s="277">
        <v>0</v>
      </c>
    </row>
    <row r="1198" s="136" customFormat="1" ht="15" customHeight="1" spans="1:4">
      <c r="A1198" s="145">
        <v>2220503</v>
      </c>
      <c r="B1198" s="148" t="s">
        <v>970</v>
      </c>
      <c r="C1198" s="277">
        <v>0</v>
      </c>
      <c r="D1198" s="277">
        <v>0</v>
      </c>
    </row>
    <row r="1199" s="136" customFormat="1" ht="15" customHeight="1" spans="1:4">
      <c r="A1199" s="145">
        <v>2220504</v>
      </c>
      <c r="B1199" s="148" t="s">
        <v>971</v>
      </c>
      <c r="C1199" s="277">
        <v>0</v>
      </c>
      <c r="D1199" s="277">
        <v>0</v>
      </c>
    </row>
    <row r="1200" s="232" customFormat="1" ht="15" customHeight="1" spans="1:4">
      <c r="A1200" s="145">
        <v>2220505</v>
      </c>
      <c r="B1200" s="148" t="s">
        <v>972</v>
      </c>
      <c r="C1200" s="277">
        <v>0</v>
      </c>
      <c r="D1200" s="277">
        <v>0</v>
      </c>
    </row>
    <row r="1201" s="136" customFormat="1" ht="15" customHeight="1" spans="1:4">
      <c r="A1201" s="145">
        <v>2220506</v>
      </c>
      <c r="B1201" s="148" t="s">
        <v>973</v>
      </c>
      <c r="C1201" s="277">
        <v>0</v>
      </c>
      <c r="D1201" s="277">
        <v>0</v>
      </c>
    </row>
    <row r="1202" s="136" customFormat="1" ht="15" customHeight="1" spans="1:4">
      <c r="A1202" s="145">
        <v>2220507</v>
      </c>
      <c r="B1202" s="148" t="s">
        <v>974</v>
      </c>
      <c r="C1202" s="277">
        <v>0</v>
      </c>
      <c r="D1202" s="277">
        <v>0</v>
      </c>
    </row>
    <row r="1203" s="136" customFormat="1" ht="15" customHeight="1" spans="1:4">
      <c r="A1203" s="145">
        <v>2220508</v>
      </c>
      <c r="B1203" s="148" t="s">
        <v>975</v>
      </c>
      <c r="C1203" s="277">
        <v>0</v>
      </c>
      <c r="D1203" s="277">
        <v>0</v>
      </c>
    </row>
    <row r="1204" s="136" customFormat="1" ht="15" customHeight="1" spans="1:4">
      <c r="A1204" s="145">
        <v>2220509</v>
      </c>
      <c r="B1204" s="148" t="s">
        <v>976</v>
      </c>
      <c r="C1204" s="277">
        <v>0</v>
      </c>
      <c r="D1204" s="277">
        <v>0</v>
      </c>
    </row>
    <row r="1205" s="136" customFormat="1" ht="15" customHeight="1" spans="1:4">
      <c r="A1205" s="145">
        <v>2220510</v>
      </c>
      <c r="B1205" s="148" t="s">
        <v>977</v>
      </c>
      <c r="C1205" s="277">
        <v>0</v>
      </c>
      <c r="D1205" s="277">
        <v>0</v>
      </c>
    </row>
    <row r="1206" s="232" customFormat="1" ht="15" customHeight="1" spans="1:4">
      <c r="A1206" s="145">
        <v>2220599</v>
      </c>
      <c r="B1206" s="148" t="s">
        <v>978</v>
      </c>
      <c r="C1206" s="277">
        <v>0</v>
      </c>
      <c r="D1206" s="277">
        <v>0</v>
      </c>
    </row>
    <row r="1207" s="136" customFormat="1" ht="15" customHeight="1" spans="1:4">
      <c r="A1207" s="145">
        <v>224</v>
      </c>
      <c r="B1207" s="146" t="s">
        <v>979</v>
      </c>
      <c r="C1207" s="277">
        <v>5865</v>
      </c>
      <c r="D1207" s="277">
        <v>0</v>
      </c>
    </row>
    <row r="1208" s="136" customFormat="1" ht="15" customHeight="1" spans="1:4">
      <c r="A1208" s="145">
        <v>22401</v>
      </c>
      <c r="B1208" s="146" t="s">
        <v>980</v>
      </c>
      <c r="C1208" s="277">
        <v>3981</v>
      </c>
      <c r="D1208" s="277">
        <v>0</v>
      </c>
    </row>
    <row r="1209" s="232" customFormat="1" ht="15" customHeight="1" spans="1:4">
      <c r="A1209" s="145">
        <v>2240101</v>
      </c>
      <c r="B1209" s="148" t="s">
        <v>57</v>
      </c>
      <c r="C1209" s="277">
        <v>2577</v>
      </c>
      <c r="D1209" s="277">
        <v>0</v>
      </c>
    </row>
    <row r="1210" s="136" customFormat="1" ht="15" customHeight="1" spans="1:4">
      <c r="A1210" s="145">
        <v>2240102</v>
      </c>
      <c r="B1210" s="148" t="s">
        <v>58</v>
      </c>
      <c r="C1210" s="277">
        <v>187</v>
      </c>
      <c r="D1210" s="277">
        <v>0</v>
      </c>
    </row>
    <row r="1211" s="136" customFormat="1" ht="15" customHeight="1" spans="1:4">
      <c r="A1211" s="145">
        <v>2240103</v>
      </c>
      <c r="B1211" s="148" t="s">
        <v>59</v>
      </c>
      <c r="C1211" s="277">
        <v>82</v>
      </c>
      <c r="D1211" s="277">
        <v>0</v>
      </c>
    </row>
    <row r="1212" s="136" customFormat="1" ht="15" customHeight="1" spans="1:4">
      <c r="A1212" s="145">
        <v>2240104</v>
      </c>
      <c r="B1212" s="148" t="s">
        <v>981</v>
      </c>
      <c r="C1212" s="277">
        <v>0</v>
      </c>
      <c r="D1212" s="277">
        <v>0</v>
      </c>
    </row>
    <row r="1213" s="136" customFormat="1" ht="15" customHeight="1" spans="1:4">
      <c r="A1213" s="145">
        <v>2240105</v>
      </c>
      <c r="B1213" s="148" t="s">
        <v>982</v>
      </c>
      <c r="C1213" s="277">
        <v>0</v>
      </c>
      <c r="D1213" s="277">
        <v>0</v>
      </c>
    </row>
    <row r="1214" s="136" customFormat="1" ht="15" customHeight="1" spans="1:4">
      <c r="A1214" s="145">
        <v>2240106</v>
      </c>
      <c r="B1214" s="148" t="s">
        <v>983</v>
      </c>
      <c r="C1214" s="277">
        <v>469</v>
      </c>
      <c r="D1214" s="277">
        <v>0</v>
      </c>
    </row>
    <row r="1215" s="136" customFormat="1" ht="15" customHeight="1" spans="1:4">
      <c r="A1215" s="145">
        <v>2240107</v>
      </c>
      <c r="B1215" s="148" t="s">
        <v>984</v>
      </c>
      <c r="C1215" s="277">
        <v>0</v>
      </c>
      <c r="D1215" s="277">
        <v>0</v>
      </c>
    </row>
    <row r="1216" s="136" customFormat="1" ht="15" customHeight="1" spans="1:4">
      <c r="A1216" s="145">
        <v>2240108</v>
      </c>
      <c r="B1216" s="148" t="s">
        <v>985</v>
      </c>
      <c r="C1216" s="277">
        <v>0</v>
      </c>
      <c r="D1216" s="277">
        <v>0</v>
      </c>
    </row>
    <row r="1217" s="136" customFormat="1" ht="15" customHeight="1" spans="1:4">
      <c r="A1217" s="145">
        <v>2240109</v>
      </c>
      <c r="B1217" s="148" t="s">
        <v>986</v>
      </c>
      <c r="C1217" s="277">
        <v>100</v>
      </c>
      <c r="D1217" s="277">
        <v>0</v>
      </c>
    </row>
    <row r="1218" s="136" customFormat="1" ht="15" customHeight="1" spans="1:4">
      <c r="A1218" s="145">
        <v>2240150</v>
      </c>
      <c r="B1218" s="148" t="s">
        <v>66</v>
      </c>
      <c r="C1218" s="277">
        <v>540</v>
      </c>
      <c r="D1218" s="277">
        <v>0</v>
      </c>
    </row>
    <row r="1219" s="136" customFormat="1" ht="15" customHeight="1" spans="1:4">
      <c r="A1219" s="145">
        <v>2240199</v>
      </c>
      <c r="B1219" s="148" t="s">
        <v>987</v>
      </c>
      <c r="C1219" s="277">
        <v>26</v>
      </c>
      <c r="D1219" s="277">
        <v>0</v>
      </c>
    </row>
    <row r="1220" s="136" customFormat="1" ht="15" customHeight="1" spans="1:4">
      <c r="A1220" s="145">
        <v>22402</v>
      </c>
      <c r="B1220" s="146" t="s">
        <v>988</v>
      </c>
      <c r="C1220" s="277">
        <v>895</v>
      </c>
      <c r="D1220" s="277">
        <v>0</v>
      </c>
    </row>
    <row r="1221" s="232" customFormat="1" ht="15" customHeight="1" spans="1:4">
      <c r="A1221" s="145">
        <v>2240201</v>
      </c>
      <c r="B1221" s="148" t="s">
        <v>57</v>
      </c>
      <c r="C1221" s="277">
        <v>212</v>
      </c>
      <c r="D1221" s="277">
        <v>0</v>
      </c>
    </row>
    <row r="1222" s="232" customFormat="1" ht="15" customHeight="1" spans="1:4">
      <c r="A1222" s="145">
        <v>2240202</v>
      </c>
      <c r="B1222" s="148" t="s">
        <v>58</v>
      </c>
      <c r="C1222" s="277">
        <v>0</v>
      </c>
      <c r="D1222" s="277">
        <v>0</v>
      </c>
    </row>
    <row r="1223" s="136" customFormat="1" ht="15" customHeight="1" spans="1:4">
      <c r="A1223" s="145">
        <v>2240203</v>
      </c>
      <c r="B1223" s="148" t="s">
        <v>59</v>
      </c>
      <c r="C1223" s="277">
        <v>0</v>
      </c>
      <c r="D1223" s="277">
        <v>0</v>
      </c>
    </row>
    <row r="1224" s="136" customFormat="1" ht="15" customHeight="1" spans="1:4">
      <c r="A1224" s="145">
        <v>2240204</v>
      </c>
      <c r="B1224" s="148" t="s">
        <v>989</v>
      </c>
      <c r="C1224" s="277">
        <v>683</v>
      </c>
      <c r="D1224" s="277">
        <v>0</v>
      </c>
    </row>
    <row r="1225" s="136" customFormat="1" ht="15" customHeight="1" spans="1:4">
      <c r="A1225" s="145">
        <v>2240299</v>
      </c>
      <c r="B1225" s="148" t="s">
        <v>990</v>
      </c>
      <c r="C1225" s="277">
        <v>0</v>
      </c>
      <c r="D1225" s="277">
        <v>0</v>
      </c>
    </row>
    <row r="1226" s="136" customFormat="1" ht="15" customHeight="1" spans="1:4">
      <c r="A1226" s="145">
        <v>22403</v>
      </c>
      <c r="B1226" s="146" t="s">
        <v>991</v>
      </c>
      <c r="C1226" s="277">
        <v>315</v>
      </c>
      <c r="D1226" s="277">
        <v>0</v>
      </c>
    </row>
    <row r="1227" s="136" customFormat="1" ht="15" customHeight="1" spans="1:4">
      <c r="A1227" s="145">
        <v>2240301</v>
      </c>
      <c r="B1227" s="148" t="s">
        <v>57</v>
      </c>
      <c r="C1227" s="277">
        <v>0</v>
      </c>
      <c r="D1227" s="277">
        <v>0</v>
      </c>
    </row>
    <row r="1228" s="136" customFormat="1" ht="15" customHeight="1" spans="1:4">
      <c r="A1228" s="145">
        <v>2240302</v>
      </c>
      <c r="B1228" s="148" t="s">
        <v>58</v>
      </c>
      <c r="C1228" s="277">
        <v>0</v>
      </c>
      <c r="D1228" s="277">
        <v>0</v>
      </c>
    </row>
    <row r="1229" s="136" customFormat="1" ht="15" customHeight="1" spans="1:4">
      <c r="A1229" s="145">
        <v>2240303</v>
      </c>
      <c r="B1229" s="148" t="s">
        <v>59</v>
      </c>
      <c r="C1229" s="277">
        <v>0</v>
      </c>
      <c r="D1229" s="277">
        <v>0</v>
      </c>
    </row>
    <row r="1230" s="136" customFormat="1" ht="15" customHeight="1" spans="1:4">
      <c r="A1230" s="145">
        <v>2240304</v>
      </c>
      <c r="B1230" s="148" t="s">
        <v>992</v>
      </c>
      <c r="C1230" s="277">
        <v>147</v>
      </c>
      <c r="D1230" s="277">
        <v>0</v>
      </c>
    </row>
    <row r="1231" s="136" customFormat="1" ht="15" customHeight="1" spans="1:4">
      <c r="A1231" s="145">
        <v>2240399</v>
      </c>
      <c r="B1231" s="148" t="s">
        <v>993</v>
      </c>
      <c r="C1231" s="277">
        <v>168</v>
      </c>
      <c r="D1231" s="277">
        <v>0</v>
      </c>
    </row>
    <row r="1232" s="136" customFormat="1" ht="15" customHeight="1" spans="1:4">
      <c r="A1232" s="145">
        <v>22404</v>
      </c>
      <c r="B1232" s="146" t="s">
        <v>994</v>
      </c>
      <c r="C1232" s="277">
        <v>293</v>
      </c>
      <c r="D1232" s="277">
        <v>0</v>
      </c>
    </row>
    <row r="1233" s="136" customFormat="1" ht="15" customHeight="1" spans="1:4">
      <c r="A1233" s="145">
        <v>2240401</v>
      </c>
      <c r="B1233" s="148" t="s">
        <v>57</v>
      </c>
      <c r="C1233" s="277">
        <v>181</v>
      </c>
      <c r="D1233" s="277">
        <v>0</v>
      </c>
    </row>
    <row r="1234" s="136" customFormat="1" ht="15" customHeight="1" spans="1:4">
      <c r="A1234" s="145">
        <v>2240402</v>
      </c>
      <c r="B1234" s="148" t="s">
        <v>58</v>
      </c>
      <c r="C1234" s="277">
        <v>0</v>
      </c>
      <c r="D1234" s="277">
        <v>0</v>
      </c>
    </row>
    <row r="1235" s="136" customFormat="1" ht="15" customHeight="1" spans="1:4">
      <c r="A1235" s="145">
        <v>2240403</v>
      </c>
      <c r="B1235" s="148" t="s">
        <v>59</v>
      </c>
      <c r="C1235" s="277">
        <v>0</v>
      </c>
      <c r="D1235" s="277">
        <v>0</v>
      </c>
    </row>
    <row r="1236" s="136" customFormat="1" ht="15" customHeight="1" spans="1:4">
      <c r="A1236" s="145">
        <v>2240404</v>
      </c>
      <c r="B1236" s="148" t="s">
        <v>995</v>
      </c>
      <c r="C1236" s="277">
        <v>0</v>
      </c>
      <c r="D1236" s="277">
        <v>0</v>
      </c>
    </row>
    <row r="1237" s="136" customFormat="1" ht="15" customHeight="1" spans="1:4">
      <c r="A1237" s="145">
        <v>2240405</v>
      </c>
      <c r="B1237" s="148" t="s">
        <v>996</v>
      </c>
      <c r="C1237" s="277">
        <v>0</v>
      </c>
      <c r="D1237" s="277">
        <v>0</v>
      </c>
    </row>
    <row r="1238" s="136" customFormat="1" ht="15" customHeight="1" spans="1:4">
      <c r="A1238" s="145">
        <v>2240450</v>
      </c>
      <c r="B1238" s="148" t="s">
        <v>66</v>
      </c>
      <c r="C1238" s="277">
        <v>112</v>
      </c>
      <c r="D1238" s="277">
        <v>0</v>
      </c>
    </row>
    <row r="1239" s="136" customFormat="1" ht="15" customHeight="1" spans="1:4">
      <c r="A1239" s="145">
        <v>2240499</v>
      </c>
      <c r="B1239" s="148" t="s">
        <v>997</v>
      </c>
      <c r="C1239" s="277">
        <v>0</v>
      </c>
      <c r="D1239" s="277">
        <v>0</v>
      </c>
    </row>
    <row r="1240" s="136" customFormat="1" ht="15" customHeight="1" spans="1:4">
      <c r="A1240" s="145">
        <v>22405</v>
      </c>
      <c r="B1240" s="146" t="s">
        <v>998</v>
      </c>
      <c r="C1240" s="277">
        <v>76</v>
      </c>
      <c r="D1240" s="277">
        <v>0</v>
      </c>
    </row>
    <row r="1241" s="136" customFormat="1" ht="15" customHeight="1" spans="1:4">
      <c r="A1241" s="145">
        <v>2240501</v>
      </c>
      <c r="B1241" s="148" t="s">
        <v>57</v>
      </c>
      <c r="C1241" s="277">
        <v>0</v>
      </c>
      <c r="D1241" s="277">
        <v>0</v>
      </c>
    </row>
    <row r="1242" s="136" customFormat="1" ht="15" customHeight="1" spans="1:4">
      <c r="A1242" s="145">
        <v>2240502</v>
      </c>
      <c r="B1242" s="148" t="s">
        <v>58</v>
      </c>
      <c r="C1242" s="277">
        <v>0</v>
      </c>
      <c r="D1242" s="277">
        <v>0</v>
      </c>
    </row>
    <row r="1243" s="136" customFormat="1" ht="15" customHeight="1" spans="1:4">
      <c r="A1243" s="145">
        <v>2240503</v>
      </c>
      <c r="B1243" s="148" t="s">
        <v>59</v>
      </c>
      <c r="C1243" s="277">
        <v>0</v>
      </c>
      <c r="D1243" s="277">
        <v>0</v>
      </c>
    </row>
    <row r="1244" s="136" customFormat="1" ht="15" customHeight="1" spans="1:4">
      <c r="A1244" s="145">
        <v>2240504</v>
      </c>
      <c r="B1244" s="148" t="s">
        <v>999</v>
      </c>
      <c r="C1244" s="277">
        <v>0</v>
      </c>
      <c r="D1244" s="277">
        <v>0</v>
      </c>
    </row>
    <row r="1245" s="136" customFormat="1" ht="15" customHeight="1" spans="1:4">
      <c r="A1245" s="145">
        <v>2240505</v>
      </c>
      <c r="B1245" s="148" t="s">
        <v>1000</v>
      </c>
      <c r="C1245" s="277">
        <v>0</v>
      </c>
      <c r="D1245" s="277">
        <v>0</v>
      </c>
    </row>
    <row r="1246" s="136" customFormat="1" ht="15" customHeight="1" spans="1:4">
      <c r="A1246" s="145">
        <v>2240506</v>
      </c>
      <c r="B1246" s="148" t="s">
        <v>1001</v>
      </c>
      <c r="C1246" s="277">
        <v>0</v>
      </c>
      <c r="D1246" s="277">
        <v>0</v>
      </c>
    </row>
    <row r="1247" s="136" customFormat="1" ht="15" customHeight="1" spans="1:4">
      <c r="A1247" s="145">
        <v>2240507</v>
      </c>
      <c r="B1247" s="148" t="s">
        <v>1002</v>
      </c>
      <c r="C1247" s="277">
        <v>0</v>
      </c>
      <c r="D1247" s="277">
        <v>0</v>
      </c>
    </row>
    <row r="1248" s="136" customFormat="1" ht="15" customHeight="1" spans="1:4">
      <c r="A1248" s="145">
        <v>2240508</v>
      </c>
      <c r="B1248" s="148" t="s">
        <v>1003</v>
      </c>
      <c r="C1248" s="277">
        <v>0</v>
      </c>
      <c r="D1248" s="277">
        <v>0</v>
      </c>
    </row>
    <row r="1249" s="136" customFormat="1" ht="15" customHeight="1" spans="1:4">
      <c r="A1249" s="145">
        <v>2240509</v>
      </c>
      <c r="B1249" s="148" t="s">
        <v>1004</v>
      </c>
      <c r="C1249" s="277">
        <v>0</v>
      </c>
      <c r="D1249" s="277">
        <v>0</v>
      </c>
    </row>
    <row r="1250" s="136" customFormat="1" ht="15" customHeight="1" spans="1:4">
      <c r="A1250" s="145">
        <v>2240510</v>
      </c>
      <c r="B1250" s="148" t="s">
        <v>1005</v>
      </c>
      <c r="C1250" s="277">
        <v>0</v>
      </c>
      <c r="D1250" s="277">
        <v>0</v>
      </c>
    </row>
    <row r="1251" s="136" customFormat="1" ht="15" customHeight="1" spans="1:4">
      <c r="A1251" s="145">
        <v>2240550</v>
      </c>
      <c r="B1251" s="148" t="s">
        <v>1006</v>
      </c>
      <c r="C1251" s="277">
        <v>0</v>
      </c>
      <c r="D1251" s="277">
        <v>0</v>
      </c>
    </row>
    <row r="1252" s="136" customFormat="1" ht="15" customHeight="1" spans="1:4">
      <c r="A1252" s="145">
        <v>2240599</v>
      </c>
      <c r="B1252" s="148" t="s">
        <v>1007</v>
      </c>
      <c r="C1252" s="277">
        <v>76</v>
      </c>
      <c r="D1252" s="277">
        <v>0</v>
      </c>
    </row>
    <row r="1253" s="136" customFormat="1" ht="15" customHeight="1" spans="1:4">
      <c r="A1253" s="145">
        <v>22406</v>
      </c>
      <c r="B1253" s="146" t="s">
        <v>1008</v>
      </c>
      <c r="C1253" s="277">
        <v>305</v>
      </c>
      <c r="D1253" s="277">
        <v>0</v>
      </c>
    </row>
    <row r="1254" s="136" customFormat="1" ht="15" customHeight="1" spans="1:4">
      <c r="A1254" s="145">
        <v>2240601</v>
      </c>
      <c r="B1254" s="148" t="s">
        <v>1009</v>
      </c>
      <c r="C1254" s="277">
        <v>68</v>
      </c>
      <c r="D1254" s="277">
        <v>0</v>
      </c>
    </row>
    <row r="1255" s="136" customFormat="1" ht="15" customHeight="1" spans="1:4">
      <c r="A1255" s="145">
        <v>2240602</v>
      </c>
      <c r="B1255" s="148" t="s">
        <v>1010</v>
      </c>
      <c r="C1255" s="277">
        <v>237</v>
      </c>
      <c r="D1255" s="277">
        <v>0</v>
      </c>
    </row>
    <row r="1256" s="136" customFormat="1" ht="15" customHeight="1" spans="1:4">
      <c r="A1256" s="145">
        <v>2240699</v>
      </c>
      <c r="B1256" s="148" t="s">
        <v>1011</v>
      </c>
      <c r="C1256" s="277">
        <v>0</v>
      </c>
      <c r="D1256" s="277">
        <v>0</v>
      </c>
    </row>
    <row r="1257" s="136" customFormat="1" ht="15" customHeight="1" spans="1:4">
      <c r="A1257" s="145">
        <v>22407</v>
      </c>
      <c r="B1257" s="146" t="s">
        <v>1012</v>
      </c>
      <c r="C1257" s="277">
        <v>0</v>
      </c>
      <c r="D1257" s="277">
        <v>0</v>
      </c>
    </row>
    <row r="1258" s="136" customFormat="1" ht="15" customHeight="1" spans="1:4">
      <c r="A1258" s="145">
        <v>2240701</v>
      </c>
      <c r="B1258" s="148" t="s">
        <v>1013</v>
      </c>
      <c r="C1258" s="277">
        <v>0</v>
      </c>
      <c r="D1258" s="277">
        <v>0</v>
      </c>
    </row>
    <row r="1259" s="136" customFormat="1" ht="15" customHeight="1" spans="1:4">
      <c r="A1259" s="145">
        <v>2240702</v>
      </c>
      <c r="B1259" s="148" t="s">
        <v>1014</v>
      </c>
      <c r="C1259" s="277">
        <v>0</v>
      </c>
      <c r="D1259" s="277">
        <v>0</v>
      </c>
    </row>
    <row r="1260" s="136" customFormat="1" ht="15" customHeight="1" spans="1:4">
      <c r="A1260" s="145">
        <v>2240703</v>
      </c>
      <c r="B1260" s="148" t="s">
        <v>1015</v>
      </c>
      <c r="C1260" s="277">
        <v>0</v>
      </c>
      <c r="D1260" s="277">
        <v>0</v>
      </c>
    </row>
    <row r="1261" s="136" customFormat="1" ht="15" customHeight="1" spans="1:4">
      <c r="A1261" s="145">
        <v>2240704</v>
      </c>
      <c r="B1261" s="148" t="s">
        <v>1016</v>
      </c>
      <c r="C1261" s="277">
        <v>0</v>
      </c>
      <c r="D1261" s="277">
        <v>0</v>
      </c>
    </row>
    <row r="1262" s="136" customFormat="1" ht="15" customHeight="1" spans="1:4">
      <c r="A1262" s="145">
        <v>2240799</v>
      </c>
      <c r="B1262" s="148" t="s">
        <v>1017</v>
      </c>
      <c r="C1262" s="277">
        <v>0</v>
      </c>
      <c r="D1262" s="277">
        <v>0</v>
      </c>
    </row>
    <row r="1263" s="136" customFormat="1" ht="15" customHeight="1" spans="1:4">
      <c r="A1263" s="145">
        <v>22499</v>
      </c>
      <c r="B1263" s="146" t="s">
        <v>1018</v>
      </c>
      <c r="C1263" s="277">
        <v>0</v>
      </c>
      <c r="D1263" s="277">
        <v>0</v>
      </c>
    </row>
    <row r="1264" s="136" customFormat="1" ht="15" customHeight="1" spans="1:4">
      <c r="A1264" s="145">
        <v>227</v>
      </c>
      <c r="B1264" s="146" t="s">
        <v>1019</v>
      </c>
      <c r="C1264" s="277">
        <v>9570</v>
      </c>
      <c r="D1264" s="277">
        <v>0</v>
      </c>
    </row>
    <row r="1265" s="136" customFormat="1" ht="15" customHeight="1" spans="1:4">
      <c r="A1265" s="145">
        <v>229</v>
      </c>
      <c r="B1265" s="146" t="s">
        <v>1020</v>
      </c>
      <c r="C1265" s="277">
        <v>300</v>
      </c>
      <c r="D1265" s="277">
        <v>0</v>
      </c>
    </row>
    <row r="1266" s="136" customFormat="1" ht="15" customHeight="1" spans="1:4">
      <c r="A1266" s="145">
        <v>22999</v>
      </c>
      <c r="B1266" s="146" t="s">
        <v>876</v>
      </c>
      <c r="C1266" s="277">
        <v>300</v>
      </c>
      <c r="D1266" s="277">
        <v>0</v>
      </c>
    </row>
    <row r="1267" s="136" customFormat="1" ht="15" customHeight="1" spans="1:4">
      <c r="A1267" s="145">
        <v>2299901</v>
      </c>
      <c r="B1267" s="148" t="s">
        <v>1021</v>
      </c>
      <c r="C1267" s="277">
        <v>300</v>
      </c>
      <c r="D1267" s="277">
        <v>0</v>
      </c>
    </row>
    <row r="1268" s="136" customFormat="1" ht="15" customHeight="1" spans="1:4">
      <c r="A1268" s="145">
        <v>232</v>
      </c>
      <c r="B1268" s="146" t="s">
        <v>1022</v>
      </c>
      <c r="C1268" s="277">
        <v>55124</v>
      </c>
      <c r="D1268" s="277">
        <v>0</v>
      </c>
    </row>
    <row r="1269" s="136" customFormat="1" ht="15" customHeight="1" spans="1:4">
      <c r="A1269" s="145">
        <v>23203</v>
      </c>
      <c r="B1269" s="146" t="s">
        <v>1023</v>
      </c>
      <c r="C1269" s="277">
        <v>55124</v>
      </c>
      <c r="D1269" s="277">
        <v>0</v>
      </c>
    </row>
    <row r="1270" s="136" customFormat="1" ht="15" customHeight="1" spans="1:4">
      <c r="A1270" s="145">
        <v>2320301</v>
      </c>
      <c r="B1270" s="148" t="s">
        <v>1024</v>
      </c>
      <c r="C1270" s="277">
        <v>25481</v>
      </c>
      <c r="D1270" s="277">
        <v>0</v>
      </c>
    </row>
    <row r="1271" s="136" customFormat="1" ht="15" customHeight="1" spans="1:4">
      <c r="A1271" s="145">
        <v>2320302</v>
      </c>
      <c r="B1271" s="148" t="s">
        <v>1025</v>
      </c>
      <c r="C1271" s="277">
        <v>1082</v>
      </c>
      <c r="D1271" s="277">
        <v>0</v>
      </c>
    </row>
    <row r="1272" s="232" customFormat="1" ht="15" customHeight="1" spans="1:4">
      <c r="A1272" s="145">
        <v>2320303</v>
      </c>
      <c r="B1272" s="148" t="s">
        <v>1026</v>
      </c>
      <c r="C1272" s="277">
        <v>200</v>
      </c>
      <c r="D1272" s="277">
        <v>0</v>
      </c>
    </row>
    <row r="1273" s="136" customFormat="1" ht="15" customHeight="1" spans="1:4">
      <c r="A1273" s="145">
        <v>2320304</v>
      </c>
      <c r="B1273" s="148" t="s">
        <v>1027</v>
      </c>
      <c r="C1273" s="277">
        <v>28361</v>
      </c>
      <c r="D1273" s="277">
        <v>0</v>
      </c>
    </row>
    <row r="1274" s="136" customFormat="1" ht="15" customHeight="1" spans="1:4">
      <c r="A1274" s="145">
        <v>233</v>
      </c>
      <c r="B1274" s="146" t="s">
        <v>1028</v>
      </c>
      <c r="C1274" s="277">
        <v>0</v>
      </c>
      <c r="D1274" s="277">
        <v>0</v>
      </c>
    </row>
    <row r="1275" s="136" customFormat="1" ht="15" customHeight="1" spans="1:4">
      <c r="A1275" s="151">
        <v>23303</v>
      </c>
      <c r="B1275" s="146" t="s">
        <v>1029</v>
      </c>
      <c r="C1275" s="277">
        <v>0</v>
      </c>
      <c r="D1275" s="277">
        <v>0</v>
      </c>
    </row>
    <row r="1276" s="136" customFormat="1" ht="15" customHeight="1" spans="1:4">
      <c r="A1276" s="152"/>
      <c r="B1276" s="153" t="s">
        <v>1030</v>
      </c>
      <c r="C1276" s="278">
        <v>915909</v>
      </c>
      <c r="D1276" s="278">
        <v>27076</v>
      </c>
    </row>
    <row r="1277" s="136" customFormat="1" ht="15" customHeight="1" spans="1:4">
      <c r="A1277" s="279"/>
      <c r="B1277" s="175" t="s">
        <v>1031</v>
      </c>
      <c r="C1277" s="278">
        <v>3100</v>
      </c>
      <c r="D1277" s="280"/>
    </row>
    <row r="1278" s="136" customFormat="1" ht="15" customHeight="1" spans="1:8">
      <c r="A1278" s="279"/>
      <c r="B1278" s="175" t="s">
        <v>1032</v>
      </c>
      <c r="C1278" s="278">
        <v>29321</v>
      </c>
      <c r="D1278" s="280"/>
      <c r="H1278" s="156"/>
    </row>
    <row r="1279" s="136" customFormat="1" ht="15" customHeight="1" spans="1:4">
      <c r="A1279" s="279"/>
      <c r="B1279" s="246" t="s">
        <v>1033</v>
      </c>
      <c r="C1279" s="277">
        <v>29321</v>
      </c>
      <c r="D1279" s="280"/>
    </row>
    <row r="1280" s="136" customFormat="1" ht="15" customHeight="1" spans="1:4">
      <c r="A1280" s="279"/>
      <c r="B1280" s="246" t="s">
        <v>1034</v>
      </c>
      <c r="C1280" s="277"/>
      <c r="D1280" s="280"/>
    </row>
    <row r="1281" s="136" customFormat="1" ht="15" customHeight="1" spans="1:4">
      <c r="A1281" s="279"/>
      <c r="B1281" s="175" t="s">
        <v>1035</v>
      </c>
      <c r="C1281" s="278">
        <v>0</v>
      </c>
      <c r="D1281" s="280"/>
    </row>
    <row r="1282" s="136" customFormat="1" ht="15" customHeight="1" spans="1:4">
      <c r="A1282" s="279"/>
      <c r="B1282" s="246" t="s">
        <v>1036</v>
      </c>
      <c r="C1282" s="277"/>
      <c r="D1282" s="280"/>
    </row>
    <row r="1283" s="136" customFormat="1" ht="15" customHeight="1" spans="1:4">
      <c r="A1283" s="279"/>
      <c r="B1283" s="246" t="s">
        <v>1037</v>
      </c>
      <c r="C1283" s="277"/>
      <c r="D1283" s="280"/>
    </row>
    <row r="1284" s="136" customFormat="1" ht="15" customHeight="1" spans="1:4">
      <c r="A1284" s="279"/>
      <c r="B1284" s="249" t="s">
        <v>1038</v>
      </c>
      <c r="C1284" s="278">
        <v>84617</v>
      </c>
      <c r="D1284" s="280"/>
    </row>
    <row r="1285" s="232" customFormat="1" ht="15" customHeight="1" spans="1:4">
      <c r="A1285" s="279"/>
      <c r="B1285" s="249" t="s">
        <v>1039</v>
      </c>
      <c r="C1285" s="278"/>
      <c r="D1285" s="280"/>
    </row>
    <row r="1286" s="136" customFormat="1" ht="15" customHeight="1" spans="1:4">
      <c r="A1286" s="279"/>
      <c r="B1286" s="249" t="s">
        <v>1040</v>
      </c>
      <c r="C1286" s="278"/>
      <c r="D1286" s="280"/>
    </row>
    <row r="1287" s="136" customFormat="1" ht="15" customHeight="1" spans="1:4">
      <c r="A1287" s="279"/>
      <c r="B1287" s="250" t="s">
        <v>1041</v>
      </c>
      <c r="C1287" s="278"/>
      <c r="D1287" s="280"/>
    </row>
    <row r="1288" s="136" customFormat="1" ht="15" customHeight="1" spans="1:4">
      <c r="A1288" s="279"/>
      <c r="B1288" s="177" t="s">
        <v>1042</v>
      </c>
      <c r="C1288" s="278">
        <v>1032947</v>
      </c>
      <c r="D1288" s="280"/>
    </row>
    <row r="1289" s="136" customFormat="1" ht="15" customHeight="1" spans="1:4">
      <c r="A1289" s="223"/>
      <c r="B1289" s="109"/>
      <c r="C1289" s="234"/>
      <c r="D1289" s="138"/>
    </row>
    <row r="1290" s="136" customFormat="1" ht="15" customHeight="1" spans="1:4">
      <c r="A1290" s="109"/>
      <c r="B1290" s="109"/>
      <c r="C1290" s="234"/>
      <c r="D1290" s="138"/>
    </row>
    <row r="1291" s="136" customFormat="1" ht="15" customHeight="1" spans="1:4">
      <c r="A1291" s="109"/>
      <c r="B1291" s="109"/>
      <c r="C1291" s="234"/>
      <c r="D1291" s="138"/>
    </row>
    <row r="1292" s="136" customFormat="1" ht="15" customHeight="1" spans="1:4">
      <c r="A1292" s="109"/>
      <c r="B1292" s="109"/>
      <c r="C1292" s="234"/>
      <c r="D1292" s="138"/>
    </row>
    <row r="1293" s="136" customFormat="1" ht="15" customHeight="1" spans="1:4">
      <c r="A1293" s="109"/>
      <c r="B1293" s="109"/>
      <c r="C1293" s="234"/>
      <c r="D1293" s="138"/>
    </row>
    <row r="1294" s="136" customFormat="1" ht="15" customHeight="1" spans="1:4">
      <c r="A1294" s="109"/>
      <c r="B1294" s="109"/>
      <c r="C1294" s="234"/>
      <c r="D1294" s="138"/>
    </row>
    <row r="1295" s="136" customFormat="1" ht="15" customHeight="1" spans="1:4">
      <c r="A1295" s="109"/>
      <c r="B1295" s="109"/>
      <c r="C1295" s="234"/>
      <c r="D1295" s="138"/>
    </row>
    <row r="1296" s="136" customFormat="1" ht="15" customHeight="1" spans="1:4">
      <c r="A1296" s="109"/>
      <c r="B1296" s="109"/>
      <c r="C1296" s="234"/>
      <c r="D1296" s="138"/>
    </row>
    <row r="1297" s="136" customFormat="1" ht="15" customHeight="1" spans="1:4">
      <c r="A1297" s="109"/>
      <c r="B1297" s="109"/>
      <c r="C1297" s="234"/>
      <c r="D1297" s="138"/>
    </row>
    <row r="1298" s="136" customFormat="1" ht="15" customHeight="1" spans="1:4">
      <c r="A1298" s="109"/>
      <c r="B1298" s="109"/>
      <c r="C1298" s="234"/>
      <c r="D1298" s="138"/>
    </row>
    <row r="1299" s="136" customFormat="1" ht="15" customHeight="1" spans="1:4">
      <c r="A1299" s="109"/>
      <c r="B1299" s="109"/>
      <c r="C1299" s="234"/>
      <c r="D1299" s="138"/>
    </row>
    <row r="1300" s="136" customFormat="1" ht="15" customHeight="1" spans="1:4">
      <c r="A1300" s="109"/>
      <c r="B1300" s="109"/>
      <c r="C1300" s="234"/>
      <c r="D1300" s="138"/>
    </row>
    <row r="1301" s="232" customFormat="1" ht="15" customHeight="1" spans="1:4">
      <c r="A1301" s="109"/>
      <c r="B1301" s="109"/>
      <c r="C1301" s="234"/>
      <c r="D1301" s="138"/>
    </row>
    <row r="1302" s="232" customFormat="1" ht="15" customHeight="1" spans="1:4">
      <c r="A1302" s="109"/>
      <c r="B1302" s="109"/>
      <c r="C1302" s="234"/>
      <c r="D1302" s="138"/>
    </row>
    <row r="1303" s="136" customFormat="1" ht="15" customHeight="1" spans="1:4">
      <c r="A1303" s="109"/>
      <c r="B1303" s="109"/>
      <c r="C1303" s="234"/>
      <c r="D1303" s="138"/>
    </row>
    <row r="1304" s="136" customFormat="1" ht="15" customHeight="1" spans="1:4">
      <c r="A1304" s="109"/>
      <c r="B1304" s="109"/>
      <c r="C1304" s="234"/>
      <c r="D1304" s="138"/>
    </row>
    <row r="1305" s="136" customFormat="1" ht="15" customHeight="1" spans="1:4">
      <c r="A1305" s="109"/>
      <c r="B1305" s="109"/>
      <c r="C1305" s="234"/>
      <c r="D1305" s="138"/>
    </row>
    <row r="1306" s="136" customFormat="1" ht="15" customHeight="1" spans="1:4">
      <c r="A1306" s="109"/>
      <c r="B1306" s="109"/>
      <c r="C1306" s="234"/>
      <c r="D1306" s="138"/>
    </row>
    <row r="1307" s="136" customFormat="1" ht="15" customHeight="1" spans="1:4">
      <c r="A1307" s="109"/>
      <c r="B1307" s="109"/>
      <c r="C1307" s="234"/>
      <c r="D1307" s="138"/>
    </row>
    <row r="1308" s="136" customFormat="1" ht="15" customHeight="1" spans="1:4">
      <c r="A1308" s="109"/>
      <c r="B1308" s="109"/>
      <c r="C1308" s="234"/>
      <c r="D1308" s="138"/>
    </row>
    <row r="1309" s="136" customFormat="1" ht="15" customHeight="1" spans="1:4">
      <c r="A1309" s="109"/>
      <c r="B1309" s="109"/>
      <c r="C1309" s="234"/>
      <c r="D1309" s="138"/>
    </row>
    <row r="1310" s="136" customFormat="1" ht="15" customHeight="1" spans="1:4">
      <c r="A1310" s="109"/>
      <c r="B1310" s="109"/>
      <c r="C1310" s="234"/>
      <c r="D1310" s="138"/>
    </row>
    <row r="1311" s="136" customFormat="1" ht="15" customHeight="1" spans="1:4">
      <c r="A1311" s="109"/>
      <c r="B1311" s="109"/>
      <c r="C1311" s="234"/>
      <c r="D1311" s="138"/>
    </row>
    <row r="1312" s="136" customFormat="1" ht="15" customHeight="1" spans="1:4">
      <c r="A1312" s="109"/>
      <c r="B1312" s="109"/>
      <c r="C1312" s="234"/>
      <c r="D1312" s="138"/>
    </row>
    <row r="1313" s="136" customFormat="1" ht="15" customHeight="1" spans="1:4">
      <c r="A1313" s="109"/>
      <c r="B1313" s="109"/>
      <c r="C1313" s="234"/>
      <c r="D1313" s="138"/>
    </row>
    <row r="1314" s="136" customFormat="1" ht="15" customHeight="1" spans="1:4">
      <c r="A1314" s="109"/>
      <c r="B1314" s="109"/>
      <c r="C1314" s="234"/>
      <c r="D1314" s="138"/>
    </row>
    <row r="1315" s="136" customFormat="1" ht="15" customHeight="1" spans="1:4">
      <c r="A1315" s="109"/>
      <c r="B1315" s="109"/>
      <c r="C1315" s="234"/>
      <c r="D1315" s="138"/>
    </row>
    <row r="1316" s="136" customFormat="1" ht="15" customHeight="1" spans="1:4">
      <c r="A1316" s="109"/>
      <c r="B1316" s="109"/>
      <c r="C1316" s="234"/>
      <c r="D1316" s="138"/>
    </row>
    <row r="1317" s="136" customFormat="1" ht="15" customHeight="1" spans="1:4">
      <c r="A1317" s="109"/>
      <c r="B1317" s="109"/>
      <c r="C1317" s="234"/>
      <c r="D1317" s="138"/>
    </row>
    <row r="1318" s="232" customFormat="1" ht="15" customHeight="1" spans="1:4">
      <c r="A1318" s="109"/>
      <c r="B1318" s="109"/>
      <c r="C1318" s="234"/>
      <c r="D1318" s="138"/>
    </row>
    <row r="1319" s="232" customFormat="1" ht="15" customHeight="1" spans="1:4">
      <c r="A1319" s="109"/>
      <c r="B1319" s="109"/>
      <c r="C1319" s="234"/>
      <c r="D1319" s="138"/>
    </row>
    <row r="1320" s="136" customFormat="1" ht="15" customHeight="1" spans="1:4">
      <c r="A1320" s="109"/>
      <c r="B1320" s="109"/>
      <c r="C1320" s="234"/>
      <c r="D1320" s="138"/>
    </row>
    <row r="1321" s="136" customFormat="1" ht="15" customHeight="1" spans="1:4">
      <c r="A1321" s="109"/>
      <c r="B1321" s="109"/>
      <c r="C1321" s="234"/>
      <c r="D1321" s="138"/>
    </row>
    <row r="1322" s="136" customFormat="1" ht="15" customHeight="1" spans="1:4">
      <c r="A1322" s="109"/>
      <c r="B1322" s="109"/>
      <c r="C1322" s="234"/>
      <c r="D1322" s="138"/>
    </row>
    <row r="1323" s="136" customFormat="1" ht="15" customHeight="1" spans="1:4">
      <c r="A1323" s="109"/>
      <c r="B1323" s="109"/>
      <c r="C1323" s="234"/>
      <c r="D1323" s="138"/>
    </row>
    <row r="1324" s="136" customFormat="1" ht="15" customHeight="1" spans="1:4">
      <c r="A1324" s="109"/>
      <c r="B1324" s="109"/>
      <c r="C1324" s="234"/>
      <c r="D1324" s="138"/>
    </row>
    <row r="1325" s="136" customFormat="1" ht="15" customHeight="1" spans="1:4">
      <c r="A1325" s="109"/>
      <c r="B1325" s="109"/>
      <c r="C1325" s="234"/>
      <c r="D1325" s="138"/>
    </row>
    <row r="1326" s="136" customFormat="1" ht="15" customHeight="1" spans="1:4">
      <c r="A1326" s="109"/>
      <c r="B1326" s="109"/>
      <c r="C1326" s="234"/>
      <c r="D1326" s="138"/>
    </row>
    <row r="1327" s="136" customFormat="1" ht="15" customHeight="1" spans="1:4">
      <c r="A1327" s="109"/>
      <c r="B1327" s="109"/>
      <c r="C1327" s="234"/>
      <c r="D1327" s="138"/>
    </row>
    <row r="1328" s="136" customFormat="1" ht="15" customHeight="1" spans="1:4">
      <c r="A1328" s="109"/>
      <c r="B1328" s="109"/>
      <c r="C1328" s="234"/>
      <c r="D1328" s="138"/>
    </row>
    <row r="1329" s="136" customFormat="1" ht="15" customHeight="1" spans="1:4">
      <c r="A1329" s="109"/>
      <c r="B1329" s="109"/>
      <c r="C1329" s="234"/>
      <c r="D1329" s="138"/>
    </row>
    <row r="1330" s="136" customFormat="1" ht="15" customHeight="1" spans="1:4">
      <c r="A1330" s="109"/>
      <c r="B1330" s="109"/>
      <c r="C1330" s="234"/>
      <c r="D1330" s="138"/>
    </row>
    <row r="1331" s="136" customFormat="1" ht="15" customHeight="1" spans="1:4">
      <c r="A1331" s="109"/>
      <c r="B1331" s="109"/>
      <c r="C1331" s="234"/>
      <c r="D1331" s="138"/>
    </row>
    <row r="1332" s="136" customFormat="1" ht="15" customHeight="1" spans="1:4">
      <c r="A1332" s="109"/>
      <c r="B1332" s="109"/>
      <c r="C1332" s="234"/>
      <c r="D1332" s="138"/>
    </row>
    <row r="1333" s="136" customFormat="1" ht="15" customHeight="1" spans="1:4">
      <c r="A1333" s="109"/>
      <c r="B1333" s="109"/>
      <c r="C1333" s="234"/>
      <c r="D1333" s="138"/>
    </row>
    <row r="1334" s="232" customFormat="1" ht="15" customHeight="1" spans="1:4">
      <c r="A1334" s="109"/>
      <c r="B1334" s="109"/>
      <c r="C1334" s="234"/>
      <c r="D1334" s="138"/>
    </row>
    <row r="1335" s="136" customFormat="1" ht="15" customHeight="1" spans="1:4">
      <c r="A1335" s="109"/>
      <c r="B1335" s="109"/>
      <c r="C1335" s="234"/>
      <c r="D1335" s="138"/>
    </row>
    <row r="1336" s="136" customFormat="1" ht="15" customHeight="1" spans="1:4">
      <c r="A1336" s="109"/>
      <c r="B1336" s="109"/>
      <c r="C1336" s="234"/>
      <c r="D1336" s="138"/>
    </row>
    <row r="1337" s="136" customFormat="1" ht="15" customHeight="1" spans="1:4">
      <c r="A1337" s="109"/>
      <c r="B1337" s="109"/>
      <c r="C1337" s="234"/>
      <c r="D1337" s="138"/>
    </row>
    <row r="1338" s="136" customFormat="1" ht="15" customHeight="1" spans="1:4">
      <c r="A1338" s="109"/>
      <c r="B1338" s="109"/>
      <c r="C1338" s="234"/>
      <c r="D1338" s="138"/>
    </row>
    <row r="1339" s="136" customFormat="1" ht="15" customHeight="1" spans="1:4">
      <c r="A1339" s="109"/>
      <c r="B1339" s="109"/>
      <c r="C1339" s="234"/>
      <c r="D1339" s="138"/>
    </row>
    <row r="1340" s="136" customFormat="1" ht="15" customHeight="1" spans="1:4">
      <c r="A1340" s="109"/>
      <c r="B1340" s="109"/>
      <c r="C1340" s="234"/>
      <c r="D1340" s="138"/>
    </row>
    <row r="1341" s="136" customFormat="1" ht="15" customHeight="1" spans="1:4">
      <c r="A1341" s="109"/>
      <c r="B1341" s="109"/>
      <c r="C1341" s="234"/>
      <c r="D1341" s="138"/>
    </row>
    <row r="1342" s="136" customFormat="1" ht="15" customHeight="1" spans="1:4">
      <c r="A1342" s="109"/>
      <c r="B1342" s="109"/>
      <c r="C1342" s="234"/>
      <c r="D1342" s="138"/>
    </row>
    <row r="1343" s="136" customFormat="1" ht="15" customHeight="1" spans="1:4">
      <c r="A1343" s="109"/>
      <c r="B1343" s="109"/>
      <c r="C1343" s="234"/>
      <c r="D1343" s="138"/>
    </row>
    <row r="1344" s="136" customFormat="1" ht="15" customHeight="1" spans="1:4">
      <c r="A1344" s="109"/>
      <c r="B1344" s="109"/>
      <c r="C1344" s="234"/>
      <c r="D1344" s="138"/>
    </row>
    <row r="1345" s="136" customFormat="1" ht="15" customHeight="1" spans="1:4">
      <c r="A1345" s="109"/>
      <c r="B1345" s="109"/>
      <c r="C1345" s="234"/>
      <c r="D1345" s="138"/>
    </row>
    <row r="1346" s="136" customFormat="1" ht="15" customHeight="1" spans="1:4">
      <c r="A1346" s="109"/>
      <c r="B1346" s="109"/>
      <c r="C1346" s="234"/>
      <c r="D1346" s="138"/>
    </row>
    <row r="1347" s="136" customFormat="1" ht="15" customHeight="1" spans="1:4">
      <c r="A1347" s="109"/>
      <c r="B1347" s="109"/>
      <c r="C1347" s="234"/>
      <c r="D1347" s="138"/>
    </row>
    <row r="1348" s="136" customFormat="1" ht="15" customHeight="1" spans="1:4">
      <c r="A1348" s="109"/>
      <c r="B1348" s="109"/>
      <c r="C1348" s="234"/>
      <c r="D1348" s="138"/>
    </row>
    <row r="1349" s="136" customFormat="1" ht="15" customHeight="1" spans="1:4">
      <c r="A1349" s="109"/>
      <c r="B1349" s="109"/>
      <c r="C1349" s="234"/>
      <c r="D1349" s="138"/>
    </row>
    <row r="1350" s="136" customFormat="1" ht="15" customHeight="1" spans="1:4">
      <c r="A1350" s="109"/>
      <c r="B1350" s="109"/>
      <c r="C1350" s="234"/>
      <c r="D1350" s="138"/>
    </row>
    <row r="1351" s="136" customFormat="1" ht="15" customHeight="1" spans="1:4">
      <c r="A1351" s="109"/>
      <c r="B1351" s="109"/>
      <c r="C1351" s="234"/>
      <c r="D1351" s="138"/>
    </row>
    <row r="1352" s="136" customFormat="1" ht="15" customHeight="1" spans="1:4">
      <c r="A1352" s="109"/>
      <c r="B1352" s="109"/>
      <c r="C1352" s="234"/>
      <c r="D1352" s="138"/>
    </row>
    <row r="1353" s="136" customFormat="1" ht="15" customHeight="1" spans="1:4">
      <c r="A1353" s="109"/>
      <c r="B1353" s="109"/>
      <c r="C1353" s="234"/>
      <c r="D1353" s="138"/>
    </row>
    <row r="1354" s="136" customFormat="1" ht="15" customHeight="1" spans="1:4">
      <c r="A1354" s="109"/>
      <c r="B1354" s="109"/>
      <c r="C1354" s="234"/>
      <c r="D1354" s="138"/>
    </row>
    <row r="1355" s="136" customFormat="1" ht="15" customHeight="1" spans="1:4">
      <c r="A1355" s="109"/>
      <c r="B1355" s="109"/>
      <c r="C1355" s="234"/>
      <c r="D1355" s="138"/>
    </row>
    <row r="1356" s="136" customFormat="1" ht="15" customHeight="1" spans="1:4">
      <c r="A1356" s="109"/>
      <c r="B1356" s="109"/>
      <c r="C1356" s="234"/>
      <c r="D1356" s="138"/>
    </row>
    <row r="1357" s="136" customFormat="1" ht="15" customHeight="1" spans="1:4">
      <c r="A1357" s="109"/>
      <c r="B1357" s="109"/>
      <c r="C1357" s="234"/>
      <c r="D1357" s="138"/>
    </row>
    <row r="1358" s="136" customFormat="1" ht="15" customHeight="1" spans="1:4">
      <c r="A1358" s="109"/>
      <c r="B1358" s="109"/>
      <c r="C1358" s="234"/>
      <c r="D1358" s="138"/>
    </row>
    <row r="1359" s="136" customFormat="1" ht="15" customHeight="1" spans="1:4">
      <c r="A1359" s="109"/>
      <c r="B1359" s="109"/>
      <c r="C1359" s="234"/>
      <c r="D1359" s="138"/>
    </row>
    <row r="1360" s="136" customFormat="1" ht="15" customHeight="1" spans="1:4">
      <c r="A1360" s="109"/>
      <c r="B1360" s="109"/>
      <c r="C1360" s="234"/>
      <c r="D1360" s="138"/>
    </row>
    <row r="1361" s="136" customFormat="1" ht="15" customHeight="1" spans="1:4">
      <c r="A1361" s="109"/>
      <c r="B1361" s="109"/>
      <c r="C1361" s="234"/>
      <c r="D1361" s="138"/>
    </row>
    <row r="1362" s="136" customFormat="1" ht="15" customHeight="1" spans="1:4">
      <c r="A1362" s="109"/>
      <c r="B1362" s="109"/>
      <c r="C1362" s="234"/>
      <c r="D1362" s="138"/>
    </row>
    <row r="1363" s="136" customFormat="1" ht="15" customHeight="1" spans="1:4">
      <c r="A1363" s="109"/>
      <c r="B1363" s="109"/>
      <c r="C1363" s="234"/>
      <c r="D1363" s="138"/>
    </row>
    <row r="1364" s="136" customFormat="1" ht="15" customHeight="1" spans="1:4">
      <c r="A1364" s="109"/>
      <c r="B1364" s="109"/>
      <c r="C1364" s="234"/>
      <c r="D1364" s="138"/>
    </row>
    <row r="1365" s="136" customFormat="1" ht="15" customHeight="1" spans="1:4">
      <c r="A1365" s="109"/>
      <c r="B1365" s="109"/>
      <c r="C1365" s="234"/>
      <c r="D1365" s="138"/>
    </row>
    <row r="1366" s="136" customFormat="1" ht="15" customHeight="1" spans="1:4">
      <c r="A1366" s="109"/>
      <c r="B1366" s="109"/>
      <c r="C1366" s="234"/>
      <c r="D1366" s="138"/>
    </row>
    <row r="1367" s="136" customFormat="1" ht="15" customHeight="1" spans="1:4">
      <c r="A1367" s="109"/>
      <c r="B1367" s="109"/>
      <c r="C1367" s="234"/>
      <c r="D1367" s="138"/>
    </row>
    <row r="1368" s="136" customFormat="1" ht="15" customHeight="1" spans="1:4">
      <c r="A1368" s="109"/>
      <c r="B1368" s="109"/>
      <c r="C1368" s="234"/>
      <c r="D1368" s="138"/>
    </row>
    <row r="1369" s="136" customFormat="1" ht="15" customHeight="1" spans="1:4">
      <c r="A1369" s="109"/>
      <c r="B1369" s="109"/>
      <c r="C1369" s="234"/>
      <c r="D1369" s="138"/>
    </row>
    <row r="1370" s="136" customFormat="1" ht="15" customHeight="1" spans="1:4">
      <c r="A1370" s="109"/>
      <c r="B1370" s="109"/>
      <c r="C1370" s="234"/>
      <c r="D1370" s="138"/>
    </row>
    <row r="1371" s="136" customFormat="1" ht="15" customHeight="1" spans="1:4">
      <c r="A1371" s="109"/>
      <c r="B1371" s="109"/>
      <c r="C1371" s="234"/>
      <c r="D1371" s="138"/>
    </row>
    <row r="1372" s="136" customFormat="1" ht="15" customHeight="1" spans="1:4">
      <c r="A1372" s="109"/>
      <c r="B1372" s="109"/>
      <c r="C1372" s="234"/>
      <c r="D1372" s="138"/>
    </row>
    <row r="1373" s="136" customFormat="1" ht="15" customHeight="1" spans="1:4">
      <c r="A1373" s="109"/>
      <c r="B1373" s="109"/>
      <c r="C1373" s="234"/>
      <c r="D1373" s="138"/>
    </row>
    <row r="1374" s="136" customFormat="1" ht="15" customHeight="1" spans="1:4">
      <c r="A1374" s="109"/>
      <c r="B1374" s="109"/>
      <c r="C1374" s="234"/>
      <c r="D1374" s="138"/>
    </row>
    <row r="1375" s="136" customFormat="1" ht="15" customHeight="1" spans="1:4">
      <c r="A1375" s="109"/>
      <c r="B1375" s="109"/>
      <c r="C1375" s="234"/>
      <c r="D1375" s="138"/>
    </row>
    <row r="1376" s="136" customFormat="1" ht="15" customHeight="1" spans="1:4">
      <c r="A1376" s="109"/>
      <c r="B1376" s="109"/>
      <c r="C1376" s="234"/>
      <c r="D1376" s="138"/>
    </row>
    <row r="1377" s="106" customFormat="1" ht="15.75" customHeight="1" spans="1:4">
      <c r="A1377" s="109"/>
      <c r="B1377" s="109"/>
      <c r="C1377" s="234"/>
      <c r="D1377" s="138"/>
    </row>
    <row r="1378" s="106" customFormat="1" ht="15.75" customHeight="1" spans="1:4">
      <c r="A1378" s="109"/>
      <c r="B1378" s="109"/>
      <c r="C1378" s="234"/>
      <c r="D1378" s="138"/>
    </row>
    <row r="1379" s="106" customFormat="1" ht="15.75" customHeight="1" spans="1:4">
      <c r="A1379" s="109"/>
      <c r="B1379" s="109"/>
      <c r="C1379" s="234"/>
      <c r="D1379" s="138"/>
    </row>
    <row r="1380" s="106" customFormat="1" ht="15.75" customHeight="1" spans="1:4">
      <c r="A1380" s="109"/>
      <c r="B1380" s="109"/>
      <c r="C1380" s="234"/>
      <c r="D1380" s="138"/>
    </row>
    <row r="1381" s="106" customFormat="1" ht="15.75" customHeight="1" spans="1:4">
      <c r="A1381" s="109"/>
      <c r="B1381" s="109"/>
      <c r="C1381" s="234"/>
      <c r="D1381" s="138"/>
    </row>
    <row r="1382" s="106" customFormat="1" ht="15.75" customHeight="1" spans="1:4">
      <c r="A1382" s="109"/>
      <c r="B1382" s="109"/>
      <c r="C1382" s="234"/>
      <c r="D1382" s="138"/>
    </row>
    <row r="1383" s="106" customFormat="1" ht="15.75" customHeight="1" spans="1:4">
      <c r="A1383" s="109"/>
      <c r="B1383" s="109"/>
      <c r="C1383" s="234"/>
      <c r="D1383" s="138"/>
    </row>
    <row r="1384" s="106" customFormat="1" ht="15.75" customHeight="1" spans="1:4">
      <c r="A1384" s="109"/>
      <c r="B1384" s="109"/>
      <c r="C1384" s="234"/>
      <c r="D1384" s="138"/>
    </row>
    <row r="1385" s="106" customFormat="1" ht="15.75" customHeight="1" spans="1:4">
      <c r="A1385" s="109"/>
      <c r="B1385" s="109"/>
      <c r="C1385" s="234"/>
      <c r="D1385" s="138"/>
    </row>
    <row r="1386" s="106" customFormat="1" ht="15.75" customHeight="1" spans="1:4">
      <c r="A1386" s="109"/>
      <c r="B1386" s="109"/>
      <c r="C1386" s="234"/>
      <c r="D1386" s="138"/>
    </row>
    <row r="1387" s="106" customFormat="1" ht="15.75" customHeight="1" spans="1:4">
      <c r="A1387" s="109"/>
      <c r="B1387" s="109"/>
      <c r="C1387" s="234"/>
      <c r="D1387" s="138"/>
    </row>
    <row r="1388" s="106" customFormat="1" ht="15.75" customHeight="1" spans="1:4">
      <c r="A1388" s="109"/>
      <c r="B1388" s="109"/>
      <c r="C1388" s="234"/>
      <c r="D1388" s="138"/>
    </row>
    <row r="1389" s="106" customFormat="1" ht="15.75" customHeight="1" spans="1:4">
      <c r="A1389" s="109"/>
      <c r="B1389" s="109"/>
      <c r="C1389" s="234"/>
      <c r="D1389" s="138"/>
    </row>
  </sheetData>
  <autoFilter ref="A4:D1288">
    <extLst/>
  </autoFilter>
  <mergeCells count="4">
    <mergeCell ref="A1:D1"/>
    <mergeCell ref="A3:A4"/>
    <mergeCell ref="B3:B4"/>
    <mergeCell ref="C3:C4"/>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9"/>
  <sheetViews>
    <sheetView workbookViewId="0">
      <selection activeCell="C1" sqref="C$1:J$1048576"/>
    </sheetView>
  </sheetViews>
  <sheetFormatPr defaultColWidth="9" defaultRowHeight="19.5" customHeight="1" outlineLevelCol="4"/>
  <cols>
    <col min="1" max="1" width="55.1272727272727" style="109" customWidth="1"/>
    <col min="2" max="2" width="24" style="138" customWidth="1"/>
    <col min="3" max="4" width="9" style="109"/>
    <col min="5" max="5" width="9.5" style="109" customWidth="1"/>
    <col min="6" max="246" width="9" style="109"/>
    <col min="247" max="247" width="55.1272727272727" style="109" customWidth="1"/>
    <col min="248" max="248" width="24" style="109" customWidth="1"/>
    <col min="249" max="250" width="9" style="109"/>
    <col min="251" max="251" width="9.62727272727273" style="109" customWidth="1"/>
    <col min="252" max="502" width="9" style="109"/>
    <col min="503" max="503" width="55.1272727272727" style="109" customWidth="1"/>
    <col min="504" max="504" width="24" style="109" customWidth="1"/>
    <col min="505" max="506" width="9" style="109"/>
    <col min="507" max="507" width="9.62727272727273" style="109" customWidth="1"/>
    <col min="508" max="758" width="9" style="109"/>
    <col min="759" max="759" width="55.1272727272727" style="109" customWidth="1"/>
    <col min="760" max="760" width="24" style="109" customWidth="1"/>
    <col min="761" max="762" width="9" style="109"/>
    <col min="763" max="763" width="9.62727272727273" style="109" customWidth="1"/>
    <col min="764" max="1014" width="9" style="109"/>
    <col min="1015" max="1015" width="55.1272727272727" style="109" customWidth="1"/>
    <col min="1016" max="1016" width="24" style="109" customWidth="1"/>
    <col min="1017" max="1018" width="9" style="109"/>
    <col min="1019" max="1019" width="9.62727272727273" style="109" customWidth="1"/>
    <col min="1020" max="1270" width="9" style="109"/>
    <col min="1271" max="1271" width="55.1272727272727" style="109" customWidth="1"/>
    <col min="1272" max="1272" width="24" style="109" customWidth="1"/>
    <col min="1273" max="1274" width="9" style="109"/>
    <col min="1275" max="1275" width="9.62727272727273" style="109" customWidth="1"/>
    <col min="1276" max="1526" width="9" style="109"/>
    <col min="1527" max="1527" width="55.1272727272727" style="109" customWidth="1"/>
    <col min="1528" max="1528" width="24" style="109" customWidth="1"/>
    <col min="1529" max="1530" width="9" style="109"/>
    <col min="1531" max="1531" width="9.62727272727273" style="109" customWidth="1"/>
    <col min="1532" max="1782" width="9" style="109"/>
    <col min="1783" max="1783" width="55.1272727272727" style="109" customWidth="1"/>
    <col min="1784" max="1784" width="24" style="109" customWidth="1"/>
    <col min="1785" max="1786" width="9" style="109"/>
    <col min="1787" max="1787" width="9.62727272727273" style="109" customWidth="1"/>
    <col min="1788" max="2038" width="9" style="109"/>
    <col min="2039" max="2039" width="55.1272727272727" style="109" customWidth="1"/>
    <col min="2040" max="2040" width="24" style="109" customWidth="1"/>
    <col min="2041" max="2042" width="9" style="109"/>
    <col min="2043" max="2043" width="9.62727272727273" style="109" customWidth="1"/>
    <col min="2044" max="2294" width="9" style="109"/>
    <col min="2295" max="2295" width="55.1272727272727" style="109" customWidth="1"/>
    <col min="2296" max="2296" width="24" style="109" customWidth="1"/>
    <col min="2297" max="2298" width="9" style="109"/>
    <col min="2299" max="2299" width="9.62727272727273" style="109" customWidth="1"/>
    <col min="2300" max="2550" width="9" style="109"/>
    <col min="2551" max="2551" width="55.1272727272727" style="109" customWidth="1"/>
    <col min="2552" max="2552" width="24" style="109" customWidth="1"/>
    <col min="2553" max="2554" width="9" style="109"/>
    <col min="2555" max="2555" width="9.62727272727273" style="109" customWidth="1"/>
    <col min="2556" max="2806" width="9" style="109"/>
    <col min="2807" max="2807" width="55.1272727272727" style="109" customWidth="1"/>
    <col min="2808" max="2808" width="24" style="109" customWidth="1"/>
    <col min="2809" max="2810" width="9" style="109"/>
    <col min="2811" max="2811" width="9.62727272727273" style="109" customWidth="1"/>
    <col min="2812" max="3062" width="9" style="109"/>
    <col min="3063" max="3063" width="55.1272727272727" style="109" customWidth="1"/>
    <col min="3064" max="3064" width="24" style="109" customWidth="1"/>
    <col min="3065" max="3066" width="9" style="109"/>
    <col min="3067" max="3067" width="9.62727272727273" style="109" customWidth="1"/>
    <col min="3068" max="3318" width="9" style="109"/>
    <col min="3319" max="3319" width="55.1272727272727" style="109" customWidth="1"/>
    <col min="3320" max="3320" width="24" style="109" customWidth="1"/>
    <col min="3321" max="3322" width="9" style="109"/>
    <col min="3323" max="3323" width="9.62727272727273" style="109" customWidth="1"/>
    <col min="3324" max="3574" width="9" style="109"/>
    <col min="3575" max="3575" width="55.1272727272727" style="109" customWidth="1"/>
    <col min="3576" max="3576" width="24" style="109" customWidth="1"/>
    <col min="3577" max="3578" width="9" style="109"/>
    <col min="3579" max="3579" width="9.62727272727273" style="109" customWidth="1"/>
    <col min="3580" max="3830" width="9" style="109"/>
    <col min="3831" max="3831" width="55.1272727272727" style="109" customWidth="1"/>
    <col min="3832" max="3832" width="24" style="109" customWidth="1"/>
    <col min="3833" max="3834" width="9" style="109"/>
    <col min="3835" max="3835" width="9.62727272727273" style="109" customWidth="1"/>
    <col min="3836" max="4086" width="9" style="109"/>
    <col min="4087" max="4087" width="55.1272727272727" style="109" customWidth="1"/>
    <col min="4088" max="4088" width="24" style="109" customWidth="1"/>
    <col min="4089" max="4090" width="9" style="109"/>
    <col min="4091" max="4091" width="9.62727272727273" style="109" customWidth="1"/>
    <col min="4092" max="4342" width="9" style="109"/>
    <col min="4343" max="4343" width="55.1272727272727" style="109" customWidth="1"/>
    <col min="4344" max="4344" width="24" style="109" customWidth="1"/>
    <col min="4345" max="4346" width="9" style="109"/>
    <col min="4347" max="4347" width="9.62727272727273" style="109" customWidth="1"/>
    <col min="4348" max="4598" width="9" style="109"/>
    <col min="4599" max="4599" width="55.1272727272727" style="109" customWidth="1"/>
    <col min="4600" max="4600" width="24" style="109" customWidth="1"/>
    <col min="4601" max="4602" width="9" style="109"/>
    <col min="4603" max="4603" width="9.62727272727273" style="109" customWidth="1"/>
    <col min="4604" max="4854" width="9" style="109"/>
    <col min="4855" max="4855" width="55.1272727272727" style="109" customWidth="1"/>
    <col min="4856" max="4856" width="24" style="109" customWidth="1"/>
    <col min="4857" max="4858" width="9" style="109"/>
    <col min="4859" max="4859" width="9.62727272727273" style="109" customWidth="1"/>
    <col min="4860" max="5110" width="9" style="109"/>
    <col min="5111" max="5111" width="55.1272727272727" style="109" customWidth="1"/>
    <col min="5112" max="5112" width="24" style="109" customWidth="1"/>
    <col min="5113" max="5114" width="9" style="109"/>
    <col min="5115" max="5115" width="9.62727272727273" style="109" customWidth="1"/>
    <col min="5116" max="5366" width="9" style="109"/>
    <col min="5367" max="5367" width="55.1272727272727" style="109" customWidth="1"/>
    <col min="5368" max="5368" width="24" style="109" customWidth="1"/>
    <col min="5369" max="5370" width="9" style="109"/>
    <col min="5371" max="5371" width="9.62727272727273" style="109" customWidth="1"/>
    <col min="5372" max="5622" width="9" style="109"/>
    <col min="5623" max="5623" width="55.1272727272727" style="109" customWidth="1"/>
    <col min="5624" max="5624" width="24" style="109" customWidth="1"/>
    <col min="5625" max="5626" width="9" style="109"/>
    <col min="5627" max="5627" width="9.62727272727273" style="109" customWidth="1"/>
    <col min="5628" max="5878" width="9" style="109"/>
    <col min="5879" max="5879" width="55.1272727272727" style="109" customWidth="1"/>
    <col min="5880" max="5880" width="24" style="109" customWidth="1"/>
    <col min="5881" max="5882" width="9" style="109"/>
    <col min="5883" max="5883" width="9.62727272727273" style="109" customWidth="1"/>
    <col min="5884" max="6134" width="9" style="109"/>
    <col min="6135" max="6135" width="55.1272727272727" style="109" customWidth="1"/>
    <col min="6136" max="6136" width="24" style="109" customWidth="1"/>
    <col min="6137" max="6138" width="9" style="109"/>
    <col min="6139" max="6139" width="9.62727272727273" style="109" customWidth="1"/>
    <col min="6140" max="6390" width="9" style="109"/>
    <col min="6391" max="6391" width="55.1272727272727" style="109" customWidth="1"/>
    <col min="6392" max="6392" width="24" style="109" customWidth="1"/>
    <col min="6393" max="6394" width="9" style="109"/>
    <col min="6395" max="6395" width="9.62727272727273" style="109" customWidth="1"/>
    <col min="6396" max="6646" width="9" style="109"/>
    <col min="6647" max="6647" width="55.1272727272727" style="109" customWidth="1"/>
    <col min="6648" max="6648" width="24" style="109" customWidth="1"/>
    <col min="6649" max="6650" width="9" style="109"/>
    <col min="6651" max="6651" width="9.62727272727273" style="109" customWidth="1"/>
    <col min="6652" max="6902" width="9" style="109"/>
    <col min="6903" max="6903" width="55.1272727272727" style="109" customWidth="1"/>
    <col min="6904" max="6904" width="24" style="109" customWidth="1"/>
    <col min="6905" max="6906" width="9" style="109"/>
    <col min="6907" max="6907" width="9.62727272727273" style="109" customWidth="1"/>
    <col min="6908" max="7158" width="9" style="109"/>
    <col min="7159" max="7159" width="55.1272727272727" style="109" customWidth="1"/>
    <col min="7160" max="7160" width="24" style="109" customWidth="1"/>
    <col min="7161" max="7162" width="9" style="109"/>
    <col min="7163" max="7163" width="9.62727272727273" style="109" customWidth="1"/>
    <col min="7164" max="7414" width="9" style="109"/>
    <col min="7415" max="7415" width="55.1272727272727" style="109" customWidth="1"/>
    <col min="7416" max="7416" width="24" style="109" customWidth="1"/>
    <col min="7417" max="7418" width="9" style="109"/>
    <col min="7419" max="7419" width="9.62727272727273" style="109" customWidth="1"/>
    <col min="7420" max="7670" width="9" style="109"/>
    <col min="7671" max="7671" width="55.1272727272727" style="109" customWidth="1"/>
    <col min="7672" max="7672" width="24" style="109" customWidth="1"/>
    <col min="7673" max="7674" width="9" style="109"/>
    <col min="7675" max="7675" width="9.62727272727273" style="109" customWidth="1"/>
    <col min="7676" max="7926" width="9" style="109"/>
    <col min="7927" max="7927" width="55.1272727272727" style="109" customWidth="1"/>
    <col min="7928" max="7928" width="24" style="109" customWidth="1"/>
    <col min="7929" max="7930" width="9" style="109"/>
    <col min="7931" max="7931" width="9.62727272727273" style="109" customWidth="1"/>
    <col min="7932" max="8182" width="9" style="109"/>
    <col min="8183" max="8183" width="55.1272727272727" style="109" customWidth="1"/>
    <col min="8184" max="8184" width="24" style="109" customWidth="1"/>
    <col min="8185" max="8186" width="9" style="109"/>
    <col min="8187" max="8187" width="9.62727272727273" style="109" customWidth="1"/>
    <col min="8188" max="8438" width="9" style="109"/>
    <col min="8439" max="8439" width="55.1272727272727" style="109" customWidth="1"/>
    <col min="8440" max="8440" width="24" style="109" customWidth="1"/>
    <col min="8441" max="8442" width="9" style="109"/>
    <col min="8443" max="8443" width="9.62727272727273" style="109" customWidth="1"/>
    <col min="8444" max="8694" width="9" style="109"/>
    <col min="8695" max="8695" width="55.1272727272727" style="109" customWidth="1"/>
    <col min="8696" max="8696" width="24" style="109" customWidth="1"/>
    <col min="8697" max="8698" width="9" style="109"/>
    <col min="8699" max="8699" width="9.62727272727273" style="109" customWidth="1"/>
    <col min="8700" max="8950" width="9" style="109"/>
    <col min="8951" max="8951" width="55.1272727272727" style="109" customWidth="1"/>
    <col min="8952" max="8952" width="24" style="109" customWidth="1"/>
    <col min="8953" max="8954" width="9" style="109"/>
    <col min="8955" max="8955" width="9.62727272727273" style="109" customWidth="1"/>
    <col min="8956" max="9206" width="9" style="109"/>
    <col min="9207" max="9207" width="55.1272727272727" style="109" customWidth="1"/>
    <col min="9208" max="9208" width="24" style="109" customWidth="1"/>
    <col min="9209" max="9210" width="9" style="109"/>
    <col min="9211" max="9211" width="9.62727272727273" style="109" customWidth="1"/>
    <col min="9212" max="9462" width="9" style="109"/>
    <col min="9463" max="9463" width="55.1272727272727" style="109" customWidth="1"/>
    <col min="9464" max="9464" width="24" style="109" customWidth="1"/>
    <col min="9465" max="9466" width="9" style="109"/>
    <col min="9467" max="9467" width="9.62727272727273" style="109" customWidth="1"/>
    <col min="9468" max="9718" width="9" style="109"/>
    <col min="9719" max="9719" width="55.1272727272727" style="109" customWidth="1"/>
    <col min="9720" max="9720" width="24" style="109" customWidth="1"/>
    <col min="9721" max="9722" width="9" style="109"/>
    <col min="9723" max="9723" width="9.62727272727273" style="109" customWidth="1"/>
    <col min="9724" max="9974" width="9" style="109"/>
    <col min="9975" max="9975" width="55.1272727272727" style="109" customWidth="1"/>
    <col min="9976" max="9976" width="24" style="109" customWidth="1"/>
    <col min="9977" max="9978" width="9" style="109"/>
    <col min="9979" max="9979" width="9.62727272727273" style="109" customWidth="1"/>
    <col min="9980" max="10230" width="9" style="109"/>
    <col min="10231" max="10231" width="55.1272727272727" style="109" customWidth="1"/>
    <col min="10232" max="10232" width="24" style="109" customWidth="1"/>
    <col min="10233" max="10234" width="9" style="109"/>
    <col min="10235" max="10235" width="9.62727272727273" style="109" customWidth="1"/>
    <col min="10236" max="10486" width="9" style="109"/>
    <col min="10487" max="10487" width="55.1272727272727" style="109" customWidth="1"/>
    <col min="10488" max="10488" width="24" style="109" customWidth="1"/>
    <col min="10489" max="10490" width="9" style="109"/>
    <col min="10491" max="10491" width="9.62727272727273" style="109" customWidth="1"/>
    <col min="10492" max="10742" width="9" style="109"/>
    <col min="10743" max="10743" width="55.1272727272727" style="109" customWidth="1"/>
    <col min="10744" max="10744" width="24" style="109" customWidth="1"/>
    <col min="10745" max="10746" width="9" style="109"/>
    <col min="10747" max="10747" width="9.62727272727273" style="109" customWidth="1"/>
    <col min="10748" max="10998" width="9" style="109"/>
    <col min="10999" max="10999" width="55.1272727272727" style="109" customWidth="1"/>
    <col min="11000" max="11000" width="24" style="109" customWidth="1"/>
    <col min="11001" max="11002" width="9" style="109"/>
    <col min="11003" max="11003" width="9.62727272727273" style="109" customWidth="1"/>
    <col min="11004" max="11254" width="9" style="109"/>
    <col min="11255" max="11255" width="55.1272727272727" style="109" customWidth="1"/>
    <col min="11256" max="11256" width="24" style="109" customWidth="1"/>
    <col min="11257" max="11258" width="9" style="109"/>
    <col min="11259" max="11259" width="9.62727272727273" style="109" customWidth="1"/>
    <col min="11260" max="11510" width="9" style="109"/>
    <col min="11511" max="11511" width="55.1272727272727" style="109" customWidth="1"/>
    <col min="11512" max="11512" width="24" style="109" customWidth="1"/>
    <col min="11513" max="11514" width="9" style="109"/>
    <col min="11515" max="11515" width="9.62727272727273" style="109" customWidth="1"/>
    <col min="11516" max="11766" width="9" style="109"/>
    <col min="11767" max="11767" width="55.1272727272727" style="109" customWidth="1"/>
    <col min="11768" max="11768" width="24" style="109" customWidth="1"/>
    <col min="11769" max="11770" width="9" style="109"/>
    <col min="11771" max="11771" width="9.62727272727273" style="109" customWidth="1"/>
    <col min="11772" max="12022" width="9" style="109"/>
    <col min="12023" max="12023" width="55.1272727272727" style="109" customWidth="1"/>
    <col min="12024" max="12024" width="24" style="109" customWidth="1"/>
    <col min="12025" max="12026" width="9" style="109"/>
    <col min="12027" max="12027" width="9.62727272727273" style="109" customWidth="1"/>
    <col min="12028" max="12278" width="9" style="109"/>
    <col min="12279" max="12279" width="55.1272727272727" style="109" customWidth="1"/>
    <col min="12280" max="12280" width="24" style="109" customWidth="1"/>
    <col min="12281" max="12282" width="9" style="109"/>
    <col min="12283" max="12283" width="9.62727272727273" style="109" customWidth="1"/>
    <col min="12284" max="12534" width="9" style="109"/>
    <col min="12535" max="12535" width="55.1272727272727" style="109" customWidth="1"/>
    <col min="12536" max="12536" width="24" style="109" customWidth="1"/>
    <col min="12537" max="12538" width="9" style="109"/>
    <col min="12539" max="12539" width="9.62727272727273" style="109" customWidth="1"/>
    <col min="12540" max="12790" width="9" style="109"/>
    <col min="12791" max="12791" width="55.1272727272727" style="109" customWidth="1"/>
    <col min="12792" max="12792" width="24" style="109" customWidth="1"/>
    <col min="12793" max="12794" width="9" style="109"/>
    <col min="12795" max="12795" width="9.62727272727273" style="109" customWidth="1"/>
    <col min="12796" max="13046" width="9" style="109"/>
    <col min="13047" max="13047" width="55.1272727272727" style="109" customWidth="1"/>
    <col min="13048" max="13048" width="24" style="109" customWidth="1"/>
    <col min="13049" max="13050" width="9" style="109"/>
    <col min="13051" max="13051" width="9.62727272727273" style="109" customWidth="1"/>
    <col min="13052" max="13302" width="9" style="109"/>
    <col min="13303" max="13303" width="55.1272727272727" style="109" customWidth="1"/>
    <col min="13304" max="13304" width="24" style="109" customWidth="1"/>
    <col min="13305" max="13306" width="9" style="109"/>
    <col min="13307" max="13307" width="9.62727272727273" style="109" customWidth="1"/>
    <col min="13308" max="13558" width="9" style="109"/>
    <col min="13559" max="13559" width="55.1272727272727" style="109" customWidth="1"/>
    <col min="13560" max="13560" width="24" style="109" customWidth="1"/>
    <col min="13561" max="13562" width="9" style="109"/>
    <col min="13563" max="13563" width="9.62727272727273" style="109" customWidth="1"/>
    <col min="13564" max="13814" width="9" style="109"/>
    <col min="13815" max="13815" width="55.1272727272727" style="109" customWidth="1"/>
    <col min="13816" max="13816" width="24" style="109" customWidth="1"/>
    <col min="13817" max="13818" width="9" style="109"/>
    <col min="13819" max="13819" width="9.62727272727273" style="109" customWidth="1"/>
    <col min="13820" max="14070" width="9" style="109"/>
    <col min="14071" max="14071" width="55.1272727272727" style="109" customWidth="1"/>
    <col min="14072" max="14072" width="24" style="109" customWidth="1"/>
    <col min="14073" max="14074" width="9" style="109"/>
    <col min="14075" max="14075" width="9.62727272727273" style="109" customWidth="1"/>
    <col min="14076" max="14326" width="9" style="109"/>
    <col min="14327" max="14327" width="55.1272727272727" style="109" customWidth="1"/>
    <col min="14328" max="14328" width="24" style="109" customWidth="1"/>
    <col min="14329" max="14330" width="9" style="109"/>
    <col min="14331" max="14331" width="9.62727272727273" style="109" customWidth="1"/>
    <col min="14332" max="14582" width="9" style="109"/>
    <col min="14583" max="14583" width="55.1272727272727" style="109" customWidth="1"/>
    <col min="14584" max="14584" width="24" style="109" customWidth="1"/>
    <col min="14585" max="14586" width="9" style="109"/>
    <col min="14587" max="14587" width="9.62727272727273" style="109" customWidth="1"/>
    <col min="14588" max="14838" width="9" style="109"/>
    <col min="14839" max="14839" width="55.1272727272727" style="109" customWidth="1"/>
    <col min="14840" max="14840" width="24" style="109" customWidth="1"/>
    <col min="14841" max="14842" width="9" style="109"/>
    <col min="14843" max="14843" width="9.62727272727273" style="109" customWidth="1"/>
    <col min="14844" max="15094" width="9" style="109"/>
    <col min="15095" max="15095" width="55.1272727272727" style="109" customWidth="1"/>
    <col min="15096" max="15096" width="24" style="109" customWidth="1"/>
    <col min="15097" max="15098" width="9" style="109"/>
    <col min="15099" max="15099" width="9.62727272727273" style="109" customWidth="1"/>
    <col min="15100" max="15350" width="9" style="109"/>
    <col min="15351" max="15351" width="55.1272727272727" style="109" customWidth="1"/>
    <col min="15352" max="15352" width="24" style="109" customWidth="1"/>
    <col min="15353" max="15354" width="9" style="109"/>
    <col min="15355" max="15355" width="9.62727272727273" style="109" customWidth="1"/>
    <col min="15356" max="15606" width="9" style="109"/>
    <col min="15607" max="15607" width="55.1272727272727" style="109" customWidth="1"/>
    <col min="15608" max="15608" width="24" style="109" customWidth="1"/>
    <col min="15609" max="15610" width="9" style="109"/>
    <col min="15611" max="15611" width="9.62727272727273" style="109" customWidth="1"/>
    <col min="15612" max="15862" width="9" style="109"/>
    <col min="15863" max="15863" width="55.1272727272727" style="109" customWidth="1"/>
    <col min="15864" max="15864" width="24" style="109" customWidth="1"/>
    <col min="15865" max="15866" width="9" style="109"/>
    <col min="15867" max="15867" width="9.62727272727273" style="109" customWidth="1"/>
    <col min="15868" max="16118" width="9" style="109"/>
    <col min="16119" max="16119" width="55.1272727272727" style="109" customWidth="1"/>
    <col min="16120" max="16120" width="24" style="109" customWidth="1"/>
    <col min="16121" max="16122" width="9" style="109"/>
    <col min="16123" max="16123" width="9.62727272727273" style="109" customWidth="1"/>
    <col min="16124" max="16384" width="9" style="109"/>
  </cols>
  <sheetData>
    <row r="1" customHeight="1" spans="1:2">
      <c r="A1" s="222" t="s">
        <v>1043</v>
      </c>
      <c r="B1" s="222"/>
    </row>
    <row r="2" customHeight="1" spans="1:2">
      <c r="A2" s="223"/>
      <c r="B2" s="268" t="s">
        <v>1044</v>
      </c>
    </row>
    <row r="3" customHeight="1" spans="1:2">
      <c r="A3" s="225" t="s">
        <v>1045</v>
      </c>
      <c r="B3" s="269" t="s">
        <v>1046</v>
      </c>
    </row>
    <row r="4" s="221" customFormat="1" customHeight="1" spans="1:2">
      <c r="A4" s="227" t="s">
        <v>1047</v>
      </c>
      <c r="B4" s="270">
        <f>SUM(B5:B8)</f>
        <v>236594</v>
      </c>
    </row>
    <row r="5" customHeight="1" spans="1:2">
      <c r="A5" s="230" t="s">
        <v>1048</v>
      </c>
      <c r="B5" s="271">
        <v>170653</v>
      </c>
    </row>
    <row r="6" customHeight="1" spans="1:2">
      <c r="A6" s="230" t="s">
        <v>1049</v>
      </c>
      <c r="B6" s="271">
        <v>28455</v>
      </c>
    </row>
    <row r="7" customHeight="1" spans="1:2">
      <c r="A7" s="230" t="s">
        <v>1050</v>
      </c>
      <c r="B7" s="271">
        <v>18349</v>
      </c>
    </row>
    <row r="8" customHeight="1" spans="1:2">
      <c r="A8" s="230" t="s">
        <v>1051</v>
      </c>
      <c r="B8" s="271">
        <v>19137</v>
      </c>
    </row>
    <row r="9" customHeight="1" spans="1:2">
      <c r="A9" s="227" t="s">
        <v>1052</v>
      </c>
      <c r="B9" s="270">
        <f>SUM(B10:B19)</f>
        <v>173048</v>
      </c>
    </row>
    <row r="10" customHeight="1" spans="1:2">
      <c r="A10" s="230" t="s">
        <v>1053</v>
      </c>
      <c r="B10" s="271">
        <v>29312</v>
      </c>
    </row>
    <row r="11" customHeight="1" spans="1:2">
      <c r="A11" s="230" t="s">
        <v>1054</v>
      </c>
      <c r="B11" s="271">
        <v>1238</v>
      </c>
    </row>
    <row r="12" customHeight="1" spans="1:2">
      <c r="A12" s="230" t="s">
        <v>1055</v>
      </c>
      <c r="B12" s="271">
        <v>670</v>
      </c>
    </row>
    <row r="13" customHeight="1" spans="1:2">
      <c r="A13" s="230" t="s">
        <v>1056</v>
      </c>
      <c r="B13" s="271">
        <v>148</v>
      </c>
    </row>
    <row r="14" customHeight="1" spans="1:2">
      <c r="A14" s="230" t="s">
        <v>1057</v>
      </c>
      <c r="B14" s="271">
        <v>21114</v>
      </c>
    </row>
    <row r="15" customHeight="1" spans="1:2">
      <c r="A15" s="230" t="s">
        <v>1058</v>
      </c>
      <c r="B15" s="271">
        <v>1599</v>
      </c>
    </row>
    <row r="16" customHeight="1" spans="1:2">
      <c r="A16" s="230" t="s">
        <v>1059</v>
      </c>
      <c r="B16" s="271">
        <v>83</v>
      </c>
    </row>
    <row r="17" customHeight="1" spans="1:2">
      <c r="A17" s="230" t="s">
        <v>1060</v>
      </c>
      <c r="B17" s="271">
        <v>3362</v>
      </c>
    </row>
    <row r="18" customHeight="1" spans="1:2">
      <c r="A18" s="230" t="s">
        <v>1061</v>
      </c>
      <c r="B18" s="271">
        <v>735</v>
      </c>
    </row>
    <row r="19" customHeight="1" spans="1:2">
      <c r="A19" s="230" t="s">
        <v>1062</v>
      </c>
      <c r="B19" s="271">
        <f>97463+6500+16630-5806</f>
        <v>114787</v>
      </c>
    </row>
    <row r="20" customHeight="1" spans="1:2">
      <c r="A20" s="227" t="s">
        <v>1063</v>
      </c>
      <c r="B20" s="270">
        <f>SUM(B21:B27)</f>
        <v>8833</v>
      </c>
    </row>
    <row r="21" customHeight="1" spans="1:2">
      <c r="A21" s="230" t="s">
        <v>1064</v>
      </c>
      <c r="B21" s="271">
        <v>0</v>
      </c>
    </row>
    <row r="22" customHeight="1" spans="1:2">
      <c r="A22" s="230" t="s">
        <v>1065</v>
      </c>
      <c r="B22" s="271">
        <v>7063</v>
      </c>
    </row>
    <row r="23" customHeight="1" spans="1:2">
      <c r="A23" s="230" t="s">
        <v>1066</v>
      </c>
      <c r="B23" s="271">
        <v>0</v>
      </c>
    </row>
    <row r="24" customHeight="1" spans="1:2">
      <c r="A24" s="230" t="s">
        <v>1067</v>
      </c>
      <c r="B24" s="271">
        <v>0</v>
      </c>
    </row>
    <row r="25" s="221" customFormat="1" customHeight="1" spans="1:2">
      <c r="A25" s="230" t="s">
        <v>1068</v>
      </c>
      <c r="B25" s="271">
        <v>552</v>
      </c>
    </row>
    <row r="26" customHeight="1" spans="1:2">
      <c r="A26" s="230" t="s">
        <v>1069</v>
      </c>
      <c r="B26" s="271">
        <v>5</v>
      </c>
    </row>
    <row r="27" customHeight="1" spans="1:2">
      <c r="A27" s="230" t="s">
        <v>1070</v>
      </c>
      <c r="B27" s="271">
        <v>1213</v>
      </c>
    </row>
    <row r="28" customHeight="1" spans="1:2">
      <c r="A28" s="227" t="s">
        <v>1071</v>
      </c>
      <c r="B28" s="270">
        <f>SUM(B29:B34)</f>
        <v>0</v>
      </c>
    </row>
    <row r="29" customHeight="1" spans="1:2">
      <c r="A29" s="230" t="s">
        <v>1064</v>
      </c>
      <c r="B29" s="271">
        <v>0</v>
      </c>
    </row>
    <row r="30" customHeight="1" spans="1:2">
      <c r="A30" s="230" t="s">
        <v>1065</v>
      </c>
      <c r="B30" s="271">
        <v>0</v>
      </c>
    </row>
    <row r="31" customHeight="1" spans="1:2">
      <c r="A31" s="230" t="s">
        <v>1066</v>
      </c>
      <c r="B31" s="271">
        <v>0</v>
      </c>
    </row>
    <row r="32" customHeight="1" spans="1:2">
      <c r="A32" s="230" t="s">
        <v>1068</v>
      </c>
      <c r="B32" s="271">
        <v>0</v>
      </c>
    </row>
    <row r="33" customHeight="1" spans="1:2">
      <c r="A33" s="230" t="s">
        <v>1069</v>
      </c>
      <c r="B33" s="271">
        <v>0</v>
      </c>
    </row>
    <row r="34" s="221" customFormat="1" customHeight="1" spans="1:2">
      <c r="A34" s="230" t="s">
        <v>1070</v>
      </c>
      <c r="B34" s="271">
        <v>0</v>
      </c>
    </row>
    <row r="35" customHeight="1" spans="1:2">
      <c r="A35" s="227" t="s">
        <v>1072</v>
      </c>
      <c r="B35" s="270">
        <f>SUM(B36:B38)</f>
        <v>350181</v>
      </c>
    </row>
    <row r="36" customHeight="1" spans="1:2">
      <c r="A36" s="230" t="s">
        <v>1073</v>
      </c>
      <c r="B36" s="271">
        <v>284806</v>
      </c>
    </row>
    <row r="37" s="221" customFormat="1" customHeight="1" spans="1:2">
      <c r="A37" s="230" t="s">
        <v>1074</v>
      </c>
      <c r="B37" s="271">
        <v>65375</v>
      </c>
    </row>
    <row r="38" s="221" customFormat="1" customHeight="1" spans="1:2">
      <c r="A38" s="230" t="s">
        <v>1075</v>
      </c>
      <c r="B38" s="271">
        <v>0</v>
      </c>
    </row>
    <row r="39" customHeight="1" spans="1:2">
      <c r="A39" s="227" t="s">
        <v>1076</v>
      </c>
      <c r="B39" s="270">
        <f>SUM(B40:B41)</f>
        <v>1461</v>
      </c>
    </row>
    <row r="40" customHeight="1" spans="1:2">
      <c r="A40" s="230" t="s">
        <v>1077</v>
      </c>
      <c r="B40" s="271">
        <v>1461</v>
      </c>
    </row>
    <row r="41" customHeight="1" spans="1:2">
      <c r="A41" s="230" t="s">
        <v>1078</v>
      </c>
      <c r="B41" s="271">
        <v>0</v>
      </c>
    </row>
    <row r="42" customHeight="1" spans="1:2">
      <c r="A42" s="227" t="s">
        <v>1079</v>
      </c>
      <c r="B42" s="270">
        <f>SUM(B43:B45)</f>
        <v>323</v>
      </c>
    </row>
    <row r="43" customHeight="1" spans="1:2">
      <c r="A43" s="230" t="s">
        <v>1080</v>
      </c>
      <c r="B43" s="271">
        <v>90</v>
      </c>
    </row>
    <row r="44" s="221" customFormat="1" customHeight="1" spans="1:2">
      <c r="A44" s="230" t="s">
        <v>1081</v>
      </c>
      <c r="B44" s="271">
        <v>0</v>
      </c>
    </row>
    <row r="45" customHeight="1" spans="1:2">
      <c r="A45" s="230" t="s">
        <v>1082</v>
      </c>
      <c r="B45" s="271">
        <v>233</v>
      </c>
    </row>
    <row r="46" customHeight="1" spans="1:2">
      <c r="A46" s="227" t="s">
        <v>1083</v>
      </c>
      <c r="B46" s="270">
        <f>SUM(B47:B48)</f>
        <v>0</v>
      </c>
    </row>
    <row r="47" customHeight="1" spans="1:2">
      <c r="A47" s="230" t="s">
        <v>1084</v>
      </c>
      <c r="B47" s="271">
        <v>0</v>
      </c>
    </row>
    <row r="48" customHeight="1" spans="1:2">
      <c r="A48" s="230" t="s">
        <v>1085</v>
      </c>
      <c r="B48" s="271">
        <v>0</v>
      </c>
    </row>
    <row r="49" customHeight="1" spans="1:2">
      <c r="A49" s="227" t="s">
        <v>1086</v>
      </c>
      <c r="B49" s="270">
        <f>SUM(B50:B54)</f>
        <v>64886</v>
      </c>
    </row>
    <row r="50" customHeight="1" spans="1:2">
      <c r="A50" s="230" t="s">
        <v>1087</v>
      </c>
      <c r="B50" s="271">
        <v>20566</v>
      </c>
    </row>
    <row r="51" customHeight="1" spans="1:2">
      <c r="A51" s="230" t="s">
        <v>1088</v>
      </c>
      <c r="B51" s="271">
        <v>977</v>
      </c>
    </row>
    <row r="52" customHeight="1" spans="1:2">
      <c r="A52" s="230" t="s">
        <v>1089</v>
      </c>
      <c r="B52" s="271">
        <v>557</v>
      </c>
    </row>
    <row r="53" customHeight="1" spans="1:2">
      <c r="A53" s="230" t="s">
        <v>1090</v>
      </c>
      <c r="B53" s="271">
        <v>31145</v>
      </c>
    </row>
    <row r="54" customHeight="1" spans="1:2">
      <c r="A54" s="230" t="s">
        <v>1091</v>
      </c>
      <c r="B54" s="271">
        <v>11641</v>
      </c>
    </row>
    <row r="55" customHeight="1" spans="1:2">
      <c r="A55" s="227" t="s">
        <v>1092</v>
      </c>
      <c r="B55" s="270">
        <f>SUM(B56:B57)</f>
        <v>6716</v>
      </c>
    </row>
    <row r="56" customHeight="1" spans="1:5">
      <c r="A56" s="230" t="s">
        <v>1093</v>
      </c>
      <c r="B56" s="271">
        <v>6716</v>
      </c>
      <c r="E56" s="135"/>
    </row>
    <row r="57" customHeight="1" spans="1:2">
      <c r="A57" s="230" t="s">
        <v>1094</v>
      </c>
      <c r="B57" s="271">
        <v>0</v>
      </c>
    </row>
    <row r="58" customHeight="1" spans="1:2">
      <c r="A58" s="227" t="s">
        <v>1095</v>
      </c>
      <c r="B58" s="270">
        <f>SUM(B59:B62)</f>
        <v>55124</v>
      </c>
    </row>
    <row r="59" customHeight="1" spans="1:5">
      <c r="A59" s="230" t="s">
        <v>1096</v>
      </c>
      <c r="B59" s="271">
        <v>55124</v>
      </c>
      <c r="E59" s="135"/>
    </row>
    <row r="60" customHeight="1" spans="1:2">
      <c r="A60" s="230" t="s">
        <v>1097</v>
      </c>
      <c r="B60" s="271">
        <v>0</v>
      </c>
    </row>
    <row r="61" customHeight="1" spans="1:2">
      <c r="A61" s="230" t="s">
        <v>1098</v>
      </c>
      <c r="B61" s="271">
        <v>0</v>
      </c>
    </row>
    <row r="62" customHeight="1" spans="1:2">
      <c r="A62" s="230" t="s">
        <v>1099</v>
      </c>
      <c r="B62" s="271">
        <v>0</v>
      </c>
    </row>
    <row r="63" customHeight="1" spans="1:2">
      <c r="A63" s="227" t="s">
        <v>1100</v>
      </c>
      <c r="B63" s="270">
        <v>0</v>
      </c>
    </row>
    <row r="64" customHeight="1" spans="1:2">
      <c r="A64" s="230" t="s">
        <v>1101</v>
      </c>
      <c r="B64" s="271"/>
    </row>
    <row r="65" customHeight="1" spans="1:2">
      <c r="A65" s="230" t="s">
        <v>1102</v>
      </c>
      <c r="B65" s="271">
        <v>0</v>
      </c>
    </row>
    <row r="66" customHeight="1" spans="1:2">
      <c r="A66" s="227" t="s">
        <v>1103</v>
      </c>
      <c r="B66" s="270">
        <f>SUM(B67:B70)</f>
        <v>0</v>
      </c>
    </row>
    <row r="67" customHeight="1" spans="1:2">
      <c r="A67" s="230" t="s">
        <v>1104</v>
      </c>
      <c r="B67" s="271">
        <v>0</v>
      </c>
    </row>
    <row r="68" customHeight="1" spans="1:2">
      <c r="A68" s="230" t="s">
        <v>1105</v>
      </c>
      <c r="B68" s="271">
        <v>0</v>
      </c>
    </row>
    <row r="69" customHeight="1" spans="1:2">
      <c r="A69" s="230" t="s">
        <v>1106</v>
      </c>
      <c r="B69" s="271">
        <v>0</v>
      </c>
    </row>
    <row r="70" customHeight="1" spans="1:2">
      <c r="A70" s="230" t="s">
        <v>1107</v>
      </c>
      <c r="B70" s="271">
        <v>0</v>
      </c>
    </row>
    <row r="71" customHeight="1" spans="1:2">
      <c r="A71" s="227" t="s">
        <v>1108</v>
      </c>
      <c r="B71" s="270">
        <f>SUM(B72:B73)</f>
        <v>9570</v>
      </c>
    </row>
    <row r="72" customHeight="1" spans="1:2">
      <c r="A72" s="230" t="s">
        <v>1109</v>
      </c>
      <c r="B72" s="271">
        <v>9570</v>
      </c>
    </row>
    <row r="73" customHeight="1" spans="1:2">
      <c r="A73" s="230" t="s">
        <v>1110</v>
      </c>
      <c r="B73" s="271">
        <v>0</v>
      </c>
    </row>
    <row r="74" customHeight="1" spans="1:2">
      <c r="A74" s="227" t="s">
        <v>1111</v>
      </c>
      <c r="B74" s="270">
        <f>SUM(B75:B78)</f>
        <v>9173</v>
      </c>
    </row>
    <row r="75" customHeight="1" spans="1:2">
      <c r="A75" s="230" t="s">
        <v>1112</v>
      </c>
      <c r="B75" s="271">
        <v>0</v>
      </c>
    </row>
    <row r="76" customHeight="1" spans="1:2">
      <c r="A76" s="230" t="s">
        <v>1113</v>
      </c>
      <c r="B76" s="271">
        <v>0</v>
      </c>
    </row>
    <row r="77" customHeight="1" spans="1:2">
      <c r="A77" s="230" t="s">
        <v>1114</v>
      </c>
      <c r="B77" s="271">
        <v>2013</v>
      </c>
    </row>
    <row r="78" customHeight="1" spans="1:2">
      <c r="A78" s="230" t="s">
        <v>1115</v>
      </c>
      <c r="B78" s="271">
        <v>7160</v>
      </c>
    </row>
    <row r="79" customHeight="1" spans="1:2">
      <c r="A79" s="272" t="s">
        <v>1116</v>
      </c>
      <c r="B79" s="270">
        <f>B74+B71+B66+B63+B58+B55+B49+B46+B42+B39+B35+B28+B20+B9+B4</f>
        <v>915909</v>
      </c>
    </row>
  </sheetData>
  <mergeCells count="1">
    <mergeCell ref="A1:B1"/>
  </mergeCells>
  <pageMargins left="0.7" right="0.7" top="0.75" bottom="0.75" header="0.3" footer="0.3"/>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2"/>
  <sheetViews>
    <sheetView topLeftCell="C1" workbookViewId="0">
      <selection activeCell="E1" sqref="E$1:P$1048576"/>
    </sheetView>
  </sheetViews>
  <sheetFormatPr defaultColWidth="9" defaultRowHeight="18" customHeight="1" outlineLevelCol="3"/>
  <cols>
    <col min="1" max="1" width="45.3727272727273" customWidth="1"/>
    <col min="2" max="2" width="15.7545454545455" style="197" customWidth="1"/>
    <col min="3" max="3" width="40.8727272727273" customWidth="1"/>
    <col min="4" max="4" width="21" style="197" customWidth="1"/>
    <col min="257" max="257" width="38.8727272727273" customWidth="1"/>
    <col min="258" max="259" width="27.7545454545455" customWidth="1"/>
    <col min="260" max="260" width="21" customWidth="1"/>
    <col min="513" max="513" width="38.8727272727273" customWidth="1"/>
    <col min="514" max="515" width="27.7545454545455" customWidth="1"/>
    <col min="516" max="516" width="21" customWidth="1"/>
    <col min="769" max="769" width="38.8727272727273" customWidth="1"/>
    <col min="770" max="771" width="27.7545454545455" customWidth="1"/>
    <col min="772" max="772" width="21" customWidth="1"/>
    <col min="1025" max="1025" width="38.8727272727273" customWidth="1"/>
    <col min="1026" max="1027" width="27.7545454545455" customWidth="1"/>
    <col min="1028" max="1028" width="21" customWidth="1"/>
    <col min="1281" max="1281" width="38.8727272727273" customWidth="1"/>
    <col min="1282" max="1283" width="27.7545454545455" customWidth="1"/>
    <col min="1284" max="1284" width="21" customWidth="1"/>
    <col min="1537" max="1537" width="38.8727272727273" customWidth="1"/>
    <col min="1538" max="1539" width="27.7545454545455" customWidth="1"/>
    <col min="1540" max="1540" width="21" customWidth="1"/>
    <col min="1793" max="1793" width="38.8727272727273" customWidth="1"/>
    <col min="1794" max="1795" width="27.7545454545455" customWidth="1"/>
    <col min="1796" max="1796" width="21" customWidth="1"/>
    <col min="2049" max="2049" width="38.8727272727273" customWidth="1"/>
    <col min="2050" max="2051" width="27.7545454545455" customWidth="1"/>
    <col min="2052" max="2052" width="21" customWidth="1"/>
    <col min="2305" max="2305" width="38.8727272727273" customWidth="1"/>
    <col min="2306" max="2307" width="27.7545454545455" customWidth="1"/>
    <col min="2308" max="2308" width="21" customWidth="1"/>
    <col min="2561" max="2561" width="38.8727272727273" customWidth="1"/>
    <col min="2562" max="2563" width="27.7545454545455" customWidth="1"/>
    <col min="2564" max="2564" width="21" customWidth="1"/>
    <col min="2817" max="2817" width="38.8727272727273" customWidth="1"/>
    <col min="2818" max="2819" width="27.7545454545455" customWidth="1"/>
    <col min="2820" max="2820" width="21" customWidth="1"/>
    <col min="3073" max="3073" width="38.8727272727273" customWidth="1"/>
    <col min="3074" max="3075" width="27.7545454545455" customWidth="1"/>
    <col min="3076" max="3076" width="21" customWidth="1"/>
    <col min="3329" max="3329" width="38.8727272727273" customWidth="1"/>
    <col min="3330" max="3331" width="27.7545454545455" customWidth="1"/>
    <col min="3332" max="3332" width="21" customWidth="1"/>
    <col min="3585" max="3585" width="38.8727272727273" customWidth="1"/>
    <col min="3586" max="3587" width="27.7545454545455" customWidth="1"/>
    <col min="3588" max="3588" width="21" customWidth="1"/>
    <col min="3841" max="3841" width="38.8727272727273" customWidth="1"/>
    <col min="3842" max="3843" width="27.7545454545455" customWidth="1"/>
    <col min="3844" max="3844" width="21" customWidth="1"/>
    <col min="4097" max="4097" width="38.8727272727273" customWidth="1"/>
    <col min="4098" max="4099" width="27.7545454545455" customWidth="1"/>
    <col min="4100" max="4100" width="21" customWidth="1"/>
    <col min="4353" max="4353" width="38.8727272727273" customWidth="1"/>
    <col min="4354" max="4355" width="27.7545454545455" customWidth="1"/>
    <col min="4356" max="4356" width="21" customWidth="1"/>
    <col min="4609" max="4609" width="38.8727272727273" customWidth="1"/>
    <col min="4610" max="4611" width="27.7545454545455" customWidth="1"/>
    <col min="4612" max="4612" width="21" customWidth="1"/>
    <col min="4865" max="4865" width="38.8727272727273" customWidth="1"/>
    <col min="4866" max="4867" width="27.7545454545455" customWidth="1"/>
    <col min="4868" max="4868" width="21" customWidth="1"/>
    <col min="5121" max="5121" width="38.8727272727273" customWidth="1"/>
    <col min="5122" max="5123" width="27.7545454545455" customWidth="1"/>
    <col min="5124" max="5124" width="21" customWidth="1"/>
    <col min="5377" max="5377" width="38.8727272727273" customWidth="1"/>
    <col min="5378" max="5379" width="27.7545454545455" customWidth="1"/>
    <col min="5380" max="5380" width="21" customWidth="1"/>
    <col min="5633" max="5633" width="38.8727272727273" customWidth="1"/>
    <col min="5634" max="5635" width="27.7545454545455" customWidth="1"/>
    <col min="5636" max="5636" width="21" customWidth="1"/>
    <col min="5889" max="5889" width="38.8727272727273" customWidth="1"/>
    <col min="5890" max="5891" width="27.7545454545455" customWidth="1"/>
    <col min="5892" max="5892" width="21" customWidth="1"/>
    <col min="6145" max="6145" width="38.8727272727273" customWidth="1"/>
    <col min="6146" max="6147" width="27.7545454545455" customWidth="1"/>
    <col min="6148" max="6148" width="21" customWidth="1"/>
    <col min="6401" max="6401" width="38.8727272727273" customWidth="1"/>
    <col min="6402" max="6403" width="27.7545454545455" customWidth="1"/>
    <col min="6404" max="6404" width="21" customWidth="1"/>
    <col min="6657" max="6657" width="38.8727272727273" customWidth="1"/>
    <col min="6658" max="6659" width="27.7545454545455" customWidth="1"/>
    <col min="6660" max="6660" width="21" customWidth="1"/>
    <col min="6913" max="6913" width="38.8727272727273" customWidth="1"/>
    <col min="6914" max="6915" width="27.7545454545455" customWidth="1"/>
    <col min="6916" max="6916" width="21" customWidth="1"/>
    <col min="7169" max="7169" width="38.8727272727273" customWidth="1"/>
    <col min="7170" max="7171" width="27.7545454545455" customWidth="1"/>
    <col min="7172" max="7172" width="21" customWidth="1"/>
    <col min="7425" max="7425" width="38.8727272727273" customWidth="1"/>
    <col min="7426" max="7427" width="27.7545454545455" customWidth="1"/>
    <col min="7428" max="7428" width="21" customWidth="1"/>
    <col min="7681" max="7681" width="38.8727272727273" customWidth="1"/>
    <col min="7682" max="7683" width="27.7545454545455" customWidth="1"/>
    <col min="7684" max="7684" width="21" customWidth="1"/>
    <col min="7937" max="7937" width="38.8727272727273" customWidth="1"/>
    <col min="7938" max="7939" width="27.7545454545455" customWidth="1"/>
    <col min="7940" max="7940" width="21" customWidth="1"/>
    <col min="8193" max="8193" width="38.8727272727273" customWidth="1"/>
    <col min="8194" max="8195" width="27.7545454545455" customWidth="1"/>
    <col min="8196" max="8196" width="21" customWidth="1"/>
    <col min="8449" max="8449" width="38.8727272727273" customWidth="1"/>
    <col min="8450" max="8451" width="27.7545454545455" customWidth="1"/>
    <col min="8452" max="8452" width="21" customWidth="1"/>
    <col min="8705" max="8705" width="38.8727272727273" customWidth="1"/>
    <col min="8706" max="8707" width="27.7545454545455" customWidth="1"/>
    <col min="8708" max="8708" width="21" customWidth="1"/>
    <col min="8961" max="8961" width="38.8727272727273" customWidth="1"/>
    <col min="8962" max="8963" width="27.7545454545455" customWidth="1"/>
    <col min="8964" max="8964" width="21" customWidth="1"/>
    <col min="9217" max="9217" width="38.8727272727273" customWidth="1"/>
    <col min="9218" max="9219" width="27.7545454545455" customWidth="1"/>
    <col min="9220" max="9220" width="21" customWidth="1"/>
    <col min="9473" max="9473" width="38.8727272727273" customWidth="1"/>
    <col min="9474" max="9475" width="27.7545454545455" customWidth="1"/>
    <col min="9476" max="9476" width="21" customWidth="1"/>
    <col min="9729" max="9729" width="38.8727272727273" customWidth="1"/>
    <col min="9730" max="9731" width="27.7545454545455" customWidth="1"/>
    <col min="9732" max="9732" width="21" customWidth="1"/>
    <col min="9985" max="9985" width="38.8727272727273" customWidth="1"/>
    <col min="9986" max="9987" width="27.7545454545455" customWidth="1"/>
    <col min="9988" max="9988" width="21" customWidth="1"/>
    <col min="10241" max="10241" width="38.8727272727273" customWidth="1"/>
    <col min="10242" max="10243" width="27.7545454545455" customWidth="1"/>
    <col min="10244" max="10244" width="21" customWidth="1"/>
    <col min="10497" max="10497" width="38.8727272727273" customWidth="1"/>
    <col min="10498" max="10499" width="27.7545454545455" customWidth="1"/>
    <col min="10500" max="10500" width="21" customWidth="1"/>
    <col min="10753" max="10753" width="38.8727272727273" customWidth="1"/>
    <col min="10754" max="10755" width="27.7545454545455" customWidth="1"/>
    <col min="10756" max="10756" width="21" customWidth="1"/>
    <col min="11009" max="11009" width="38.8727272727273" customWidth="1"/>
    <col min="11010" max="11011" width="27.7545454545455" customWidth="1"/>
    <col min="11012" max="11012" width="21" customWidth="1"/>
    <col min="11265" max="11265" width="38.8727272727273" customWidth="1"/>
    <col min="11266" max="11267" width="27.7545454545455" customWidth="1"/>
    <col min="11268" max="11268" width="21" customWidth="1"/>
    <col min="11521" max="11521" width="38.8727272727273" customWidth="1"/>
    <col min="11522" max="11523" width="27.7545454545455" customWidth="1"/>
    <col min="11524" max="11524" width="21" customWidth="1"/>
    <col min="11777" max="11777" width="38.8727272727273" customWidth="1"/>
    <col min="11778" max="11779" width="27.7545454545455" customWidth="1"/>
    <col min="11780" max="11780" width="21" customWidth="1"/>
    <col min="12033" max="12033" width="38.8727272727273" customWidth="1"/>
    <col min="12034" max="12035" width="27.7545454545455" customWidth="1"/>
    <col min="12036" max="12036" width="21" customWidth="1"/>
    <col min="12289" max="12289" width="38.8727272727273" customWidth="1"/>
    <col min="12290" max="12291" width="27.7545454545455" customWidth="1"/>
    <col min="12292" max="12292" width="21" customWidth="1"/>
    <col min="12545" max="12545" width="38.8727272727273" customWidth="1"/>
    <col min="12546" max="12547" width="27.7545454545455" customWidth="1"/>
    <col min="12548" max="12548" width="21" customWidth="1"/>
    <col min="12801" max="12801" width="38.8727272727273" customWidth="1"/>
    <col min="12802" max="12803" width="27.7545454545455" customWidth="1"/>
    <col min="12804" max="12804" width="21" customWidth="1"/>
    <col min="13057" max="13057" width="38.8727272727273" customWidth="1"/>
    <col min="13058" max="13059" width="27.7545454545455" customWidth="1"/>
    <col min="13060" max="13060" width="21" customWidth="1"/>
    <col min="13313" max="13313" width="38.8727272727273" customWidth="1"/>
    <col min="13314" max="13315" width="27.7545454545455" customWidth="1"/>
    <col min="13316" max="13316" width="21" customWidth="1"/>
    <col min="13569" max="13569" width="38.8727272727273" customWidth="1"/>
    <col min="13570" max="13571" width="27.7545454545455" customWidth="1"/>
    <col min="13572" max="13572" width="21" customWidth="1"/>
    <col min="13825" max="13825" width="38.8727272727273" customWidth="1"/>
    <col min="13826" max="13827" width="27.7545454545455" customWidth="1"/>
    <col min="13828" max="13828" width="21" customWidth="1"/>
    <col min="14081" max="14081" width="38.8727272727273" customWidth="1"/>
    <col min="14082" max="14083" width="27.7545454545455" customWidth="1"/>
    <col min="14084" max="14084" width="21" customWidth="1"/>
    <col min="14337" max="14337" width="38.8727272727273" customWidth="1"/>
    <col min="14338" max="14339" width="27.7545454545455" customWidth="1"/>
    <col min="14340" max="14340" width="21" customWidth="1"/>
    <col min="14593" max="14593" width="38.8727272727273" customWidth="1"/>
    <col min="14594" max="14595" width="27.7545454545455" customWidth="1"/>
    <col min="14596" max="14596" width="21" customWidth="1"/>
    <col min="14849" max="14849" width="38.8727272727273" customWidth="1"/>
    <col min="14850" max="14851" width="27.7545454545455" customWidth="1"/>
    <col min="14852" max="14852" width="21" customWidth="1"/>
    <col min="15105" max="15105" width="38.8727272727273" customWidth="1"/>
    <col min="15106" max="15107" width="27.7545454545455" customWidth="1"/>
    <col min="15108" max="15108" width="21" customWidth="1"/>
    <col min="15361" max="15361" width="38.8727272727273" customWidth="1"/>
    <col min="15362" max="15363" width="27.7545454545455" customWidth="1"/>
    <col min="15364" max="15364" width="21" customWidth="1"/>
    <col min="15617" max="15617" width="38.8727272727273" customWidth="1"/>
    <col min="15618" max="15619" width="27.7545454545455" customWidth="1"/>
    <col min="15620" max="15620" width="21" customWidth="1"/>
    <col min="15873" max="15873" width="38.8727272727273" customWidth="1"/>
    <col min="15874" max="15875" width="27.7545454545455" customWidth="1"/>
    <col min="15876" max="15876" width="21" customWidth="1"/>
    <col min="16129" max="16129" width="38.8727272727273" customWidth="1"/>
    <col min="16130" max="16131" width="27.7545454545455" customWidth="1"/>
    <col min="16132" max="16132" width="21" customWidth="1"/>
  </cols>
  <sheetData>
    <row r="1" customHeight="1" spans="1:4">
      <c r="A1" s="267" t="s">
        <v>1117</v>
      </c>
      <c r="B1" s="267"/>
      <c r="C1" s="267"/>
      <c r="D1" s="267"/>
    </row>
    <row r="2" customHeight="1" spans="1:4">
      <c r="A2" s="199" t="s">
        <v>1044</v>
      </c>
      <c r="B2" s="199"/>
      <c r="C2" s="199"/>
      <c r="D2" s="199"/>
    </row>
    <row r="3" s="196" customFormat="1" customHeight="1" spans="1:4">
      <c r="A3" s="153" t="s">
        <v>52</v>
      </c>
      <c r="B3" s="200" t="s">
        <v>3</v>
      </c>
      <c r="C3" s="153" t="s">
        <v>52</v>
      </c>
      <c r="D3" s="200" t="s">
        <v>3</v>
      </c>
    </row>
    <row r="4" s="196" customFormat="1" customHeight="1" spans="1:4">
      <c r="A4" s="160" t="s">
        <v>1118</v>
      </c>
      <c r="B4" s="202">
        <v>640700</v>
      </c>
      <c r="C4" s="160" t="s">
        <v>1119</v>
      </c>
      <c r="D4" s="202">
        <v>915909</v>
      </c>
    </row>
    <row r="5" s="196" customFormat="1" customHeight="1" spans="1:4">
      <c r="A5" s="160" t="s">
        <v>1120</v>
      </c>
      <c r="B5" s="202">
        <f>SUM(B6,B7,B8)</f>
        <v>293000</v>
      </c>
      <c r="C5" s="203" t="s">
        <v>1121</v>
      </c>
      <c r="D5" s="147"/>
    </row>
    <row r="6" s="196" customFormat="1" customHeight="1" spans="1:4">
      <c r="A6" s="145" t="s">
        <v>1122</v>
      </c>
      <c r="B6" s="147">
        <v>28611</v>
      </c>
      <c r="C6" s="203" t="s">
        <v>1123</v>
      </c>
      <c r="D6" s="147"/>
    </row>
    <row r="7" s="196" customFormat="1" customHeight="1" spans="1:4">
      <c r="A7" s="145" t="s">
        <v>1124</v>
      </c>
      <c r="B7" s="147">
        <v>237313</v>
      </c>
      <c r="C7" s="203" t="s">
        <v>1125</v>
      </c>
      <c r="D7" s="147"/>
    </row>
    <row r="8" s="196" customFormat="1" customHeight="1" spans="1:4">
      <c r="A8" s="145" t="s">
        <v>1126</v>
      </c>
      <c r="B8" s="147">
        <v>27076</v>
      </c>
      <c r="C8" s="203" t="s">
        <v>1127</v>
      </c>
      <c r="D8" s="147"/>
    </row>
    <row r="9" s="196" customFormat="1" customHeight="1" spans="1:4">
      <c r="A9" s="160" t="s">
        <v>1128</v>
      </c>
      <c r="B9" s="147">
        <f>SUM(B10:B13)</f>
        <v>0</v>
      </c>
      <c r="C9" s="203" t="s">
        <v>1038</v>
      </c>
      <c r="D9" s="202">
        <f>SUM(D10:D13)</f>
        <v>84617</v>
      </c>
    </row>
    <row r="10" s="196" customFormat="1" customHeight="1" spans="1:4">
      <c r="A10" s="145" t="s">
        <v>1129</v>
      </c>
      <c r="B10" s="147">
        <v>0</v>
      </c>
      <c r="C10" s="205" t="s">
        <v>1130</v>
      </c>
      <c r="D10" s="147"/>
    </row>
    <row r="11" s="196" customFormat="1" customHeight="1" spans="1:4">
      <c r="A11" s="145" t="s">
        <v>1131</v>
      </c>
      <c r="B11" s="147">
        <v>0</v>
      </c>
      <c r="C11" s="205" t="s">
        <v>1132</v>
      </c>
      <c r="D11" s="147"/>
    </row>
    <row r="12" s="196" customFormat="1" customHeight="1" spans="1:4">
      <c r="A12" s="145" t="s">
        <v>1133</v>
      </c>
      <c r="B12" s="147">
        <v>0</v>
      </c>
      <c r="C12" s="205" t="s">
        <v>1134</v>
      </c>
      <c r="D12" s="147"/>
    </row>
    <row r="13" s="196" customFormat="1" customHeight="1" spans="1:4">
      <c r="A13" s="145" t="s">
        <v>1135</v>
      </c>
      <c r="B13" s="147">
        <v>0</v>
      </c>
      <c r="C13" s="205" t="s">
        <v>1136</v>
      </c>
      <c r="D13" s="147">
        <v>84617</v>
      </c>
    </row>
    <row r="14" s="196" customFormat="1" customHeight="1" spans="1:4">
      <c r="A14" s="146" t="s">
        <v>45</v>
      </c>
      <c r="B14" s="208"/>
      <c r="C14" s="207"/>
      <c r="D14" s="208"/>
    </row>
    <row r="15" s="196" customFormat="1" customHeight="1" spans="1:4">
      <c r="A15" s="146" t="s">
        <v>1137</v>
      </c>
      <c r="B15" s="147">
        <v>99247</v>
      </c>
      <c r="C15" s="209" t="s">
        <v>1040</v>
      </c>
      <c r="D15" s="147"/>
    </row>
    <row r="16" s="196" customFormat="1" customHeight="1" spans="1:4">
      <c r="A16" s="160" t="s">
        <v>1138</v>
      </c>
      <c r="B16" s="208">
        <f>B17</f>
        <v>0</v>
      </c>
      <c r="C16" s="203" t="s">
        <v>1139</v>
      </c>
      <c r="D16" s="202">
        <f>D17</f>
        <v>29321</v>
      </c>
    </row>
    <row r="17" s="196" customFormat="1" customHeight="1" spans="1:4">
      <c r="A17" s="146" t="s">
        <v>1140</v>
      </c>
      <c r="B17" s="147">
        <f>B18</f>
        <v>0</v>
      </c>
      <c r="C17" s="210" t="s">
        <v>1141</v>
      </c>
      <c r="D17" s="211">
        <f>SUM(D18:D21)</f>
        <v>29321</v>
      </c>
    </row>
    <row r="18" s="196" customFormat="1" customHeight="1" spans="1:4">
      <c r="A18" s="160" t="s">
        <v>1142</v>
      </c>
      <c r="B18" s="211">
        <f>SUM(B19:B22)</f>
        <v>0</v>
      </c>
      <c r="C18" s="205" t="s">
        <v>1143</v>
      </c>
      <c r="D18" s="147">
        <v>29321</v>
      </c>
    </row>
    <row r="19" s="196" customFormat="1" customHeight="1" spans="1:4">
      <c r="A19" s="145" t="s">
        <v>1144</v>
      </c>
      <c r="B19" s="147">
        <v>0</v>
      </c>
      <c r="C19" s="205" t="s">
        <v>1145</v>
      </c>
      <c r="D19" s="147"/>
    </row>
    <row r="20" s="196" customFormat="1" customHeight="1" spans="1:4">
      <c r="A20" s="145" t="s">
        <v>1146</v>
      </c>
      <c r="B20" s="147">
        <v>0</v>
      </c>
      <c r="C20" s="205" t="s">
        <v>1147</v>
      </c>
      <c r="D20" s="147"/>
    </row>
    <row r="21" s="196" customFormat="1" customHeight="1" spans="1:4">
      <c r="A21" s="145" t="s">
        <v>1148</v>
      </c>
      <c r="B21" s="147">
        <v>0</v>
      </c>
      <c r="C21" s="205" t="s">
        <v>1149</v>
      </c>
      <c r="D21" s="147"/>
    </row>
    <row r="22" s="196" customFormat="1" customHeight="1" spans="1:4">
      <c r="A22" s="145" t="s">
        <v>1150</v>
      </c>
      <c r="B22" s="147">
        <v>0</v>
      </c>
      <c r="C22" s="205"/>
      <c r="D22" s="147"/>
    </row>
    <row r="23" s="196" customFormat="1" customHeight="1" spans="1:4">
      <c r="A23" s="160" t="s">
        <v>1151</v>
      </c>
      <c r="B23" s="147">
        <f>B24</f>
        <v>0</v>
      </c>
      <c r="C23" s="203" t="s">
        <v>1152</v>
      </c>
      <c r="D23" s="211">
        <f>SUM(D24:D27)</f>
        <v>0</v>
      </c>
    </row>
    <row r="24" s="196" customFormat="1" customHeight="1" spans="1:4">
      <c r="A24" s="145" t="s">
        <v>1153</v>
      </c>
      <c r="B24" s="208">
        <f>SUM(B25:B28)</f>
        <v>0</v>
      </c>
      <c r="C24" s="207" t="s">
        <v>1154</v>
      </c>
      <c r="D24" s="147"/>
    </row>
    <row r="25" s="196" customFormat="1" customHeight="1" spans="1:4">
      <c r="A25" s="148" t="s">
        <v>1155</v>
      </c>
      <c r="B25" s="147"/>
      <c r="C25" s="212" t="s">
        <v>1156</v>
      </c>
      <c r="D25" s="211"/>
    </row>
    <row r="26" s="196" customFormat="1" customHeight="1" spans="1:4">
      <c r="A26" s="145" t="s">
        <v>1157</v>
      </c>
      <c r="B26" s="211">
        <v>0</v>
      </c>
      <c r="C26" s="205" t="s">
        <v>1158</v>
      </c>
      <c r="D26" s="147"/>
    </row>
    <row r="27" s="196" customFormat="1" customHeight="1" spans="1:4">
      <c r="A27" s="145" t="s">
        <v>1159</v>
      </c>
      <c r="B27" s="147"/>
      <c r="C27" s="205" t="s">
        <v>1160</v>
      </c>
      <c r="D27" s="147"/>
    </row>
    <row r="28" s="196" customFormat="1" customHeight="1" spans="1:4">
      <c r="A28" s="145" t="s">
        <v>1161</v>
      </c>
      <c r="B28" s="147">
        <v>0</v>
      </c>
      <c r="C28" s="205"/>
      <c r="D28" s="202"/>
    </row>
    <row r="29" s="196" customFormat="1" customHeight="1" spans="1:4">
      <c r="A29" s="145"/>
      <c r="B29" s="147"/>
      <c r="C29" s="203" t="s">
        <v>1031</v>
      </c>
      <c r="D29" s="147">
        <v>3100</v>
      </c>
    </row>
    <row r="30" s="196" customFormat="1" customHeight="1" spans="1:4">
      <c r="A30" s="160" t="s">
        <v>1162</v>
      </c>
      <c r="B30" s="147">
        <v>0</v>
      </c>
      <c r="C30" s="203" t="s">
        <v>1163</v>
      </c>
      <c r="D30" s="147">
        <v>0</v>
      </c>
    </row>
    <row r="31" s="196" customFormat="1" customHeight="1" spans="1:4">
      <c r="A31" s="160" t="s">
        <v>1164</v>
      </c>
      <c r="B31" s="147">
        <v>0</v>
      </c>
      <c r="C31" s="203" t="s">
        <v>1165</v>
      </c>
      <c r="D31" s="147">
        <v>0</v>
      </c>
    </row>
    <row r="32" s="196" customFormat="1" customHeight="1" spans="1:4">
      <c r="A32" s="160" t="s">
        <v>1166</v>
      </c>
      <c r="B32" s="147">
        <v>0</v>
      </c>
      <c r="C32" s="203" t="s">
        <v>1167</v>
      </c>
      <c r="D32" s="147">
        <v>0</v>
      </c>
    </row>
    <row r="33" s="196" customFormat="1" customHeight="1" spans="1:4">
      <c r="A33" s="160"/>
      <c r="B33" s="147">
        <v>0</v>
      </c>
      <c r="C33" s="214" t="s">
        <v>1039</v>
      </c>
      <c r="D33" s="147"/>
    </row>
    <row r="34" s="196" customFormat="1" customHeight="1" spans="1:4">
      <c r="A34" s="160" t="s">
        <v>1168</v>
      </c>
      <c r="B34" s="147">
        <f>SUM(B35:B37)</f>
        <v>0</v>
      </c>
      <c r="C34" s="214" t="s">
        <v>1031</v>
      </c>
      <c r="D34" s="147">
        <f>SUM(D35:D37)</f>
        <v>0</v>
      </c>
    </row>
    <row r="35" s="196" customFormat="1" customHeight="1" spans="1:4">
      <c r="A35" s="145" t="s">
        <v>1169</v>
      </c>
      <c r="B35" s="147">
        <v>0</v>
      </c>
      <c r="C35" s="215" t="s">
        <v>1170</v>
      </c>
      <c r="D35" s="147">
        <v>0</v>
      </c>
    </row>
    <row r="36" s="196" customFormat="1" customHeight="1" spans="1:4">
      <c r="A36" s="145" t="s">
        <v>1171</v>
      </c>
      <c r="B36" s="208">
        <v>0</v>
      </c>
      <c r="C36" s="215" t="s">
        <v>1172</v>
      </c>
      <c r="D36" s="147"/>
    </row>
    <row r="37" s="196" customFormat="1" customHeight="1" spans="1:4">
      <c r="A37" s="145" t="s">
        <v>1173</v>
      </c>
      <c r="B37" s="147">
        <v>0</v>
      </c>
      <c r="C37" s="215" t="s">
        <v>1174</v>
      </c>
      <c r="D37" s="147"/>
    </row>
    <row r="38" s="196" customFormat="1" customHeight="1" spans="1:4">
      <c r="A38" s="160" t="s">
        <v>1175</v>
      </c>
      <c r="B38" s="211">
        <v>0</v>
      </c>
      <c r="C38" s="214" t="s">
        <v>1176</v>
      </c>
      <c r="D38" s="147">
        <v>0</v>
      </c>
    </row>
    <row r="39" s="196" customFormat="1" customHeight="1" spans="1:4">
      <c r="A39" s="146"/>
      <c r="B39" s="147"/>
      <c r="C39" s="203" t="s">
        <v>1177</v>
      </c>
      <c r="D39" s="147"/>
    </row>
    <row r="40" s="196" customFormat="1" customHeight="1" spans="1:4">
      <c r="A40" s="146"/>
      <c r="B40" s="147"/>
      <c r="C40" s="203" t="s">
        <v>1178</v>
      </c>
      <c r="D40" s="147"/>
    </row>
    <row r="41" s="196" customFormat="1" customHeight="1" spans="1:4">
      <c r="A41" s="146"/>
      <c r="B41" s="147"/>
      <c r="C41" s="203" t="s">
        <v>1179</v>
      </c>
      <c r="D41" s="208"/>
    </row>
    <row r="42" s="196" customFormat="1" customHeight="1" spans="1:4">
      <c r="A42" s="218" t="s">
        <v>1180</v>
      </c>
      <c r="B42" s="202">
        <f>SUM(B4:B5,B9,B14:B15,B16,B23,B30:B34,B38:B38)</f>
        <v>1032947</v>
      </c>
      <c r="C42" s="220" t="s">
        <v>1181</v>
      </c>
      <c r="D42" s="202">
        <f>SUM(D4:D5,D9,D15,D16,D23,D29:D34,D38:D39)</f>
        <v>1032947</v>
      </c>
    </row>
  </sheetData>
  <mergeCells count="2">
    <mergeCell ref="A1:D1"/>
    <mergeCell ref="A2:D2"/>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56"/>
  <sheetViews>
    <sheetView workbookViewId="0">
      <selection activeCell="D1" sqref="D$1:M$1048576"/>
    </sheetView>
  </sheetViews>
  <sheetFormatPr defaultColWidth="9" defaultRowHeight="17.25" customHeight="1" outlineLevelCol="6"/>
  <cols>
    <col min="1" max="1" width="44" style="109" customWidth="1"/>
    <col min="2" max="2" width="14.8727272727273" style="109" customWidth="1"/>
    <col min="3" max="3" width="14.7545454545455" style="109" customWidth="1"/>
    <col min="4" max="6" width="9" style="109"/>
    <col min="7" max="7" width="10.5" style="109" customWidth="1"/>
    <col min="8" max="245" width="9" style="109"/>
    <col min="246" max="246" width="44" style="109" customWidth="1"/>
    <col min="247" max="247" width="14.8727272727273" style="109" customWidth="1"/>
    <col min="248" max="248" width="14.7545454545455" style="109" customWidth="1"/>
    <col min="249" max="249" width="9" style="109"/>
    <col min="250" max="250" width="16.1272727272727" style="109" customWidth="1"/>
    <col min="251" max="258" width="9" style="109"/>
    <col min="259" max="259" width="10.2545454545455" style="109" customWidth="1"/>
    <col min="260" max="501" width="9" style="109"/>
    <col min="502" max="502" width="44" style="109" customWidth="1"/>
    <col min="503" max="503" width="14.8727272727273" style="109" customWidth="1"/>
    <col min="504" max="504" width="14.7545454545455" style="109" customWidth="1"/>
    <col min="505" max="505" width="9" style="109"/>
    <col min="506" max="506" width="16.1272727272727" style="109" customWidth="1"/>
    <col min="507" max="514" width="9" style="109"/>
    <col min="515" max="515" width="10.2545454545455" style="109" customWidth="1"/>
    <col min="516" max="757" width="9" style="109"/>
    <col min="758" max="758" width="44" style="109" customWidth="1"/>
    <col min="759" max="759" width="14.8727272727273" style="109" customWidth="1"/>
    <col min="760" max="760" width="14.7545454545455" style="109" customWidth="1"/>
    <col min="761" max="761" width="9" style="109"/>
    <col min="762" max="762" width="16.1272727272727" style="109" customWidth="1"/>
    <col min="763" max="770" width="9" style="109"/>
    <col min="771" max="771" width="10.2545454545455" style="109" customWidth="1"/>
    <col min="772" max="1013" width="9" style="109"/>
    <col min="1014" max="1014" width="44" style="109" customWidth="1"/>
    <col min="1015" max="1015" width="14.8727272727273" style="109" customWidth="1"/>
    <col min="1016" max="1016" width="14.7545454545455" style="109" customWidth="1"/>
    <col min="1017" max="1017" width="9" style="109"/>
    <col min="1018" max="1018" width="16.1272727272727" style="109" customWidth="1"/>
    <col min="1019" max="1026" width="9" style="109"/>
    <col min="1027" max="1027" width="10.2545454545455" style="109" customWidth="1"/>
    <col min="1028" max="1269" width="9" style="109"/>
    <col min="1270" max="1270" width="44" style="109" customWidth="1"/>
    <col min="1271" max="1271" width="14.8727272727273" style="109" customWidth="1"/>
    <col min="1272" max="1272" width="14.7545454545455" style="109" customWidth="1"/>
    <col min="1273" max="1273" width="9" style="109"/>
    <col min="1274" max="1274" width="16.1272727272727" style="109" customWidth="1"/>
    <col min="1275" max="1282" width="9" style="109"/>
    <col min="1283" max="1283" width="10.2545454545455" style="109" customWidth="1"/>
    <col min="1284" max="1525" width="9" style="109"/>
    <col min="1526" max="1526" width="44" style="109" customWidth="1"/>
    <col min="1527" max="1527" width="14.8727272727273" style="109" customWidth="1"/>
    <col min="1528" max="1528" width="14.7545454545455" style="109" customWidth="1"/>
    <col min="1529" max="1529" width="9" style="109"/>
    <col min="1530" max="1530" width="16.1272727272727" style="109" customWidth="1"/>
    <col min="1531" max="1538" width="9" style="109"/>
    <col min="1539" max="1539" width="10.2545454545455" style="109" customWidth="1"/>
    <col min="1540" max="1781" width="9" style="109"/>
    <col min="1782" max="1782" width="44" style="109" customWidth="1"/>
    <col min="1783" max="1783" width="14.8727272727273" style="109" customWidth="1"/>
    <col min="1784" max="1784" width="14.7545454545455" style="109" customWidth="1"/>
    <col min="1785" max="1785" width="9" style="109"/>
    <col min="1786" max="1786" width="16.1272727272727" style="109" customWidth="1"/>
    <col min="1787" max="1794" width="9" style="109"/>
    <col min="1795" max="1795" width="10.2545454545455" style="109" customWidth="1"/>
    <col min="1796" max="2037" width="9" style="109"/>
    <col min="2038" max="2038" width="44" style="109" customWidth="1"/>
    <col min="2039" max="2039" width="14.8727272727273" style="109" customWidth="1"/>
    <col min="2040" max="2040" width="14.7545454545455" style="109" customWidth="1"/>
    <col min="2041" max="2041" width="9" style="109"/>
    <col min="2042" max="2042" width="16.1272727272727" style="109" customWidth="1"/>
    <col min="2043" max="2050" width="9" style="109"/>
    <col min="2051" max="2051" width="10.2545454545455" style="109" customWidth="1"/>
    <col min="2052" max="2293" width="9" style="109"/>
    <col min="2294" max="2294" width="44" style="109" customWidth="1"/>
    <col min="2295" max="2295" width="14.8727272727273" style="109" customWidth="1"/>
    <col min="2296" max="2296" width="14.7545454545455" style="109" customWidth="1"/>
    <col min="2297" max="2297" width="9" style="109"/>
    <col min="2298" max="2298" width="16.1272727272727" style="109" customWidth="1"/>
    <col min="2299" max="2306" width="9" style="109"/>
    <col min="2307" max="2307" width="10.2545454545455" style="109" customWidth="1"/>
    <col min="2308" max="2549" width="9" style="109"/>
    <col min="2550" max="2550" width="44" style="109" customWidth="1"/>
    <col min="2551" max="2551" width="14.8727272727273" style="109" customWidth="1"/>
    <col min="2552" max="2552" width="14.7545454545455" style="109" customWidth="1"/>
    <col min="2553" max="2553" width="9" style="109"/>
    <col min="2554" max="2554" width="16.1272727272727" style="109" customWidth="1"/>
    <col min="2555" max="2562" width="9" style="109"/>
    <col min="2563" max="2563" width="10.2545454545455" style="109" customWidth="1"/>
    <col min="2564" max="2805" width="9" style="109"/>
    <col min="2806" max="2806" width="44" style="109" customWidth="1"/>
    <col min="2807" max="2807" width="14.8727272727273" style="109" customWidth="1"/>
    <col min="2808" max="2808" width="14.7545454545455" style="109" customWidth="1"/>
    <col min="2809" max="2809" width="9" style="109"/>
    <col min="2810" max="2810" width="16.1272727272727" style="109" customWidth="1"/>
    <col min="2811" max="2818" width="9" style="109"/>
    <col min="2819" max="2819" width="10.2545454545455" style="109" customWidth="1"/>
    <col min="2820" max="3061" width="9" style="109"/>
    <col min="3062" max="3062" width="44" style="109" customWidth="1"/>
    <col min="3063" max="3063" width="14.8727272727273" style="109" customWidth="1"/>
    <col min="3064" max="3064" width="14.7545454545455" style="109" customWidth="1"/>
    <col min="3065" max="3065" width="9" style="109"/>
    <col min="3066" max="3066" width="16.1272727272727" style="109" customWidth="1"/>
    <col min="3067" max="3074" width="9" style="109"/>
    <col min="3075" max="3075" width="10.2545454545455" style="109" customWidth="1"/>
    <col min="3076" max="3317" width="9" style="109"/>
    <col min="3318" max="3318" width="44" style="109" customWidth="1"/>
    <col min="3319" max="3319" width="14.8727272727273" style="109" customWidth="1"/>
    <col min="3320" max="3320" width="14.7545454545455" style="109" customWidth="1"/>
    <col min="3321" max="3321" width="9" style="109"/>
    <col min="3322" max="3322" width="16.1272727272727" style="109" customWidth="1"/>
    <col min="3323" max="3330" width="9" style="109"/>
    <col min="3331" max="3331" width="10.2545454545455" style="109" customWidth="1"/>
    <col min="3332" max="3573" width="9" style="109"/>
    <col min="3574" max="3574" width="44" style="109" customWidth="1"/>
    <col min="3575" max="3575" width="14.8727272727273" style="109" customWidth="1"/>
    <col min="3576" max="3576" width="14.7545454545455" style="109" customWidth="1"/>
    <col min="3577" max="3577" width="9" style="109"/>
    <col min="3578" max="3578" width="16.1272727272727" style="109" customWidth="1"/>
    <col min="3579" max="3586" width="9" style="109"/>
    <col min="3587" max="3587" width="10.2545454545455" style="109" customWidth="1"/>
    <col min="3588" max="3829" width="9" style="109"/>
    <col min="3830" max="3830" width="44" style="109" customWidth="1"/>
    <col min="3831" max="3831" width="14.8727272727273" style="109" customWidth="1"/>
    <col min="3832" max="3832" width="14.7545454545455" style="109" customWidth="1"/>
    <col min="3833" max="3833" width="9" style="109"/>
    <col min="3834" max="3834" width="16.1272727272727" style="109" customWidth="1"/>
    <col min="3835" max="3842" width="9" style="109"/>
    <col min="3843" max="3843" width="10.2545454545455" style="109" customWidth="1"/>
    <col min="3844" max="4085" width="9" style="109"/>
    <col min="4086" max="4086" width="44" style="109" customWidth="1"/>
    <col min="4087" max="4087" width="14.8727272727273" style="109" customWidth="1"/>
    <col min="4088" max="4088" width="14.7545454545455" style="109" customWidth="1"/>
    <col min="4089" max="4089" width="9" style="109"/>
    <col min="4090" max="4090" width="16.1272727272727" style="109" customWidth="1"/>
    <col min="4091" max="4098" width="9" style="109"/>
    <col min="4099" max="4099" width="10.2545454545455" style="109" customWidth="1"/>
    <col min="4100" max="4341" width="9" style="109"/>
    <col min="4342" max="4342" width="44" style="109" customWidth="1"/>
    <col min="4343" max="4343" width="14.8727272727273" style="109" customWidth="1"/>
    <col min="4344" max="4344" width="14.7545454545455" style="109" customWidth="1"/>
    <col min="4345" max="4345" width="9" style="109"/>
    <col min="4346" max="4346" width="16.1272727272727" style="109" customWidth="1"/>
    <col min="4347" max="4354" width="9" style="109"/>
    <col min="4355" max="4355" width="10.2545454545455" style="109" customWidth="1"/>
    <col min="4356" max="4597" width="9" style="109"/>
    <col min="4598" max="4598" width="44" style="109" customWidth="1"/>
    <col min="4599" max="4599" width="14.8727272727273" style="109" customWidth="1"/>
    <col min="4600" max="4600" width="14.7545454545455" style="109" customWidth="1"/>
    <col min="4601" max="4601" width="9" style="109"/>
    <col min="4602" max="4602" width="16.1272727272727" style="109" customWidth="1"/>
    <col min="4603" max="4610" width="9" style="109"/>
    <col min="4611" max="4611" width="10.2545454545455" style="109" customWidth="1"/>
    <col min="4612" max="4853" width="9" style="109"/>
    <col min="4854" max="4854" width="44" style="109" customWidth="1"/>
    <col min="4855" max="4855" width="14.8727272727273" style="109" customWidth="1"/>
    <col min="4856" max="4856" width="14.7545454545455" style="109" customWidth="1"/>
    <col min="4857" max="4857" width="9" style="109"/>
    <col min="4858" max="4858" width="16.1272727272727" style="109" customWidth="1"/>
    <col min="4859" max="4866" width="9" style="109"/>
    <col min="4867" max="4867" width="10.2545454545455" style="109" customWidth="1"/>
    <col min="4868" max="5109" width="9" style="109"/>
    <col min="5110" max="5110" width="44" style="109" customWidth="1"/>
    <col min="5111" max="5111" width="14.8727272727273" style="109" customWidth="1"/>
    <col min="5112" max="5112" width="14.7545454545455" style="109" customWidth="1"/>
    <col min="5113" max="5113" width="9" style="109"/>
    <col min="5114" max="5114" width="16.1272727272727" style="109" customWidth="1"/>
    <col min="5115" max="5122" width="9" style="109"/>
    <col min="5123" max="5123" width="10.2545454545455" style="109" customWidth="1"/>
    <col min="5124" max="5365" width="9" style="109"/>
    <col min="5366" max="5366" width="44" style="109" customWidth="1"/>
    <col min="5367" max="5367" width="14.8727272727273" style="109" customWidth="1"/>
    <col min="5368" max="5368" width="14.7545454545455" style="109" customWidth="1"/>
    <col min="5369" max="5369" width="9" style="109"/>
    <col min="5370" max="5370" width="16.1272727272727" style="109" customWidth="1"/>
    <col min="5371" max="5378" width="9" style="109"/>
    <col min="5379" max="5379" width="10.2545454545455" style="109" customWidth="1"/>
    <col min="5380" max="5621" width="9" style="109"/>
    <col min="5622" max="5622" width="44" style="109" customWidth="1"/>
    <col min="5623" max="5623" width="14.8727272727273" style="109" customWidth="1"/>
    <col min="5624" max="5624" width="14.7545454545455" style="109" customWidth="1"/>
    <col min="5625" max="5625" width="9" style="109"/>
    <col min="5626" max="5626" width="16.1272727272727" style="109" customWidth="1"/>
    <col min="5627" max="5634" width="9" style="109"/>
    <col min="5635" max="5635" width="10.2545454545455" style="109" customWidth="1"/>
    <col min="5636" max="5877" width="9" style="109"/>
    <col min="5878" max="5878" width="44" style="109" customWidth="1"/>
    <col min="5879" max="5879" width="14.8727272727273" style="109" customWidth="1"/>
    <col min="5880" max="5880" width="14.7545454545455" style="109" customWidth="1"/>
    <col min="5881" max="5881" width="9" style="109"/>
    <col min="5882" max="5882" width="16.1272727272727" style="109" customWidth="1"/>
    <col min="5883" max="5890" width="9" style="109"/>
    <col min="5891" max="5891" width="10.2545454545455" style="109" customWidth="1"/>
    <col min="5892" max="6133" width="9" style="109"/>
    <col min="6134" max="6134" width="44" style="109" customWidth="1"/>
    <col min="6135" max="6135" width="14.8727272727273" style="109" customWidth="1"/>
    <col min="6136" max="6136" width="14.7545454545455" style="109" customWidth="1"/>
    <col min="6137" max="6137" width="9" style="109"/>
    <col min="6138" max="6138" width="16.1272727272727" style="109" customWidth="1"/>
    <col min="6139" max="6146" width="9" style="109"/>
    <col min="6147" max="6147" width="10.2545454545455" style="109" customWidth="1"/>
    <col min="6148" max="6389" width="9" style="109"/>
    <col min="6390" max="6390" width="44" style="109" customWidth="1"/>
    <col min="6391" max="6391" width="14.8727272727273" style="109" customWidth="1"/>
    <col min="6392" max="6392" width="14.7545454545455" style="109" customWidth="1"/>
    <col min="6393" max="6393" width="9" style="109"/>
    <col min="6394" max="6394" width="16.1272727272727" style="109" customWidth="1"/>
    <col min="6395" max="6402" width="9" style="109"/>
    <col min="6403" max="6403" width="10.2545454545455" style="109" customWidth="1"/>
    <col min="6404" max="6645" width="9" style="109"/>
    <col min="6646" max="6646" width="44" style="109" customWidth="1"/>
    <col min="6647" max="6647" width="14.8727272727273" style="109" customWidth="1"/>
    <col min="6648" max="6648" width="14.7545454545455" style="109" customWidth="1"/>
    <col min="6649" max="6649" width="9" style="109"/>
    <col min="6650" max="6650" width="16.1272727272727" style="109" customWidth="1"/>
    <col min="6651" max="6658" width="9" style="109"/>
    <col min="6659" max="6659" width="10.2545454545455" style="109" customWidth="1"/>
    <col min="6660" max="6901" width="9" style="109"/>
    <col min="6902" max="6902" width="44" style="109" customWidth="1"/>
    <col min="6903" max="6903" width="14.8727272727273" style="109" customWidth="1"/>
    <col min="6904" max="6904" width="14.7545454545455" style="109" customWidth="1"/>
    <col min="6905" max="6905" width="9" style="109"/>
    <col min="6906" max="6906" width="16.1272727272727" style="109" customWidth="1"/>
    <col min="6907" max="6914" width="9" style="109"/>
    <col min="6915" max="6915" width="10.2545454545455" style="109" customWidth="1"/>
    <col min="6916" max="7157" width="9" style="109"/>
    <col min="7158" max="7158" width="44" style="109" customWidth="1"/>
    <col min="7159" max="7159" width="14.8727272727273" style="109" customWidth="1"/>
    <col min="7160" max="7160" width="14.7545454545455" style="109" customWidth="1"/>
    <col min="7161" max="7161" width="9" style="109"/>
    <col min="7162" max="7162" width="16.1272727272727" style="109" customWidth="1"/>
    <col min="7163" max="7170" width="9" style="109"/>
    <col min="7171" max="7171" width="10.2545454545455" style="109" customWidth="1"/>
    <col min="7172" max="7413" width="9" style="109"/>
    <col min="7414" max="7414" width="44" style="109" customWidth="1"/>
    <col min="7415" max="7415" width="14.8727272727273" style="109" customWidth="1"/>
    <col min="7416" max="7416" width="14.7545454545455" style="109" customWidth="1"/>
    <col min="7417" max="7417" width="9" style="109"/>
    <col min="7418" max="7418" width="16.1272727272727" style="109" customWidth="1"/>
    <col min="7419" max="7426" width="9" style="109"/>
    <col min="7427" max="7427" width="10.2545454545455" style="109" customWidth="1"/>
    <col min="7428" max="7669" width="9" style="109"/>
    <col min="7670" max="7670" width="44" style="109" customWidth="1"/>
    <col min="7671" max="7671" width="14.8727272727273" style="109" customWidth="1"/>
    <col min="7672" max="7672" width="14.7545454545455" style="109" customWidth="1"/>
    <col min="7673" max="7673" width="9" style="109"/>
    <col min="7674" max="7674" width="16.1272727272727" style="109" customWidth="1"/>
    <col min="7675" max="7682" width="9" style="109"/>
    <col min="7683" max="7683" width="10.2545454545455" style="109" customWidth="1"/>
    <col min="7684" max="7925" width="9" style="109"/>
    <col min="7926" max="7926" width="44" style="109" customWidth="1"/>
    <col min="7927" max="7927" width="14.8727272727273" style="109" customWidth="1"/>
    <col min="7928" max="7928" width="14.7545454545455" style="109" customWidth="1"/>
    <col min="7929" max="7929" width="9" style="109"/>
    <col min="7930" max="7930" width="16.1272727272727" style="109" customWidth="1"/>
    <col min="7931" max="7938" width="9" style="109"/>
    <col min="7939" max="7939" width="10.2545454545455" style="109" customWidth="1"/>
    <col min="7940" max="8181" width="9" style="109"/>
    <col min="8182" max="8182" width="44" style="109" customWidth="1"/>
    <col min="8183" max="8183" width="14.8727272727273" style="109" customWidth="1"/>
    <col min="8184" max="8184" width="14.7545454545455" style="109" customWidth="1"/>
    <col min="8185" max="8185" width="9" style="109"/>
    <col min="8186" max="8186" width="16.1272727272727" style="109" customWidth="1"/>
    <col min="8187" max="8194" width="9" style="109"/>
    <col min="8195" max="8195" width="10.2545454545455" style="109" customWidth="1"/>
    <col min="8196" max="8437" width="9" style="109"/>
    <col min="8438" max="8438" width="44" style="109" customWidth="1"/>
    <col min="8439" max="8439" width="14.8727272727273" style="109" customWidth="1"/>
    <col min="8440" max="8440" width="14.7545454545455" style="109" customWidth="1"/>
    <col min="8441" max="8441" width="9" style="109"/>
    <col min="8442" max="8442" width="16.1272727272727" style="109" customWidth="1"/>
    <col min="8443" max="8450" width="9" style="109"/>
    <col min="8451" max="8451" width="10.2545454545455" style="109" customWidth="1"/>
    <col min="8452" max="8693" width="9" style="109"/>
    <col min="8694" max="8694" width="44" style="109" customWidth="1"/>
    <col min="8695" max="8695" width="14.8727272727273" style="109" customWidth="1"/>
    <col min="8696" max="8696" width="14.7545454545455" style="109" customWidth="1"/>
    <col min="8697" max="8697" width="9" style="109"/>
    <col min="8698" max="8698" width="16.1272727272727" style="109" customWidth="1"/>
    <col min="8699" max="8706" width="9" style="109"/>
    <col min="8707" max="8707" width="10.2545454545455" style="109" customWidth="1"/>
    <col min="8708" max="8949" width="9" style="109"/>
    <col min="8950" max="8950" width="44" style="109" customWidth="1"/>
    <col min="8951" max="8951" width="14.8727272727273" style="109" customWidth="1"/>
    <col min="8952" max="8952" width="14.7545454545455" style="109" customWidth="1"/>
    <col min="8953" max="8953" width="9" style="109"/>
    <col min="8954" max="8954" width="16.1272727272727" style="109" customWidth="1"/>
    <col min="8955" max="8962" width="9" style="109"/>
    <col min="8963" max="8963" width="10.2545454545455" style="109" customWidth="1"/>
    <col min="8964" max="9205" width="9" style="109"/>
    <col min="9206" max="9206" width="44" style="109" customWidth="1"/>
    <col min="9207" max="9207" width="14.8727272727273" style="109" customWidth="1"/>
    <col min="9208" max="9208" width="14.7545454545455" style="109" customWidth="1"/>
    <col min="9209" max="9209" width="9" style="109"/>
    <col min="9210" max="9210" width="16.1272727272727" style="109" customWidth="1"/>
    <col min="9211" max="9218" width="9" style="109"/>
    <col min="9219" max="9219" width="10.2545454545455" style="109" customWidth="1"/>
    <col min="9220" max="9461" width="9" style="109"/>
    <col min="9462" max="9462" width="44" style="109" customWidth="1"/>
    <col min="9463" max="9463" width="14.8727272727273" style="109" customWidth="1"/>
    <col min="9464" max="9464" width="14.7545454545455" style="109" customWidth="1"/>
    <col min="9465" max="9465" width="9" style="109"/>
    <col min="9466" max="9466" width="16.1272727272727" style="109" customWidth="1"/>
    <col min="9467" max="9474" width="9" style="109"/>
    <col min="9475" max="9475" width="10.2545454545455" style="109" customWidth="1"/>
    <col min="9476" max="9717" width="9" style="109"/>
    <col min="9718" max="9718" width="44" style="109" customWidth="1"/>
    <col min="9719" max="9719" width="14.8727272727273" style="109" customWidth="1"/>
    <col min="9720" max="9720" width="14.7545454545455" style="109" customWidth="1"/>
    <col min="9721" max="9721" width="9" style="109"/>
    <col min="9722" max="9722" width="16.1272727272727" style="109" customWidth="1"/>
    <col min="9723" max="9730" width="9" style="109"/>
    <col min="9731" max="9731" width="10.2545454545455" style="109" customWidth="1"/>
    <col min="9732" max="9973" width="9" style="109"/>
    <col min="9974" max="9974" width="44" style="109" customWidth="1"/>
    <col min="9975" max="9975" width="14.8727272727273" style="109" customWidth="1"/>
    <col min="9976" max="9976" width="14.7545454545455" style="109" customWidth="1"/>
    <col min="9977" max="9977" width="9" style="109"/>
    <col min="9978" max="9978" width="16.1272727272727" style="109" customWidth="1"/>
    <col min="9979" max="9986" width="9" style="109"/>
    <col min="9987" max="9987" width="10.2545454545455" style="109" customWidth="1"/>
    <col min="9988" max="10229" width="9" style="109"/>
    <col min="10230" max="10230" width="44" style="109" customWidth="1"/>
    <col min="10231" max="10231" width="14.8727272727273" style="109" customWidth="1"/>
    <col min="10232" max="10232" width="14.7545454545455" style="109" customWidth="1"/>
    <col min="10233" max="10233" width="9" style="109"/>
    <col min="10234" max="10234" width="16.1272727272727" style="109" customWidth="1"/>
    <col min="10235" max="10242" width="9" style="109"/>
    <col min="10243" max="10243" width="10.2545454545455" style="109" customWidth="1"/>
    <col min="10244" max="10485" width="9" style="109"/>
    <col min="10486" max="10486" width="44" style="109" customWidth="1"/>
    <col min="10487" max="10487" width="14.8727272727273" style="109" customWidth="1"/>
    <col min="10488" max="10488" width="14.7545454545455" style="109" customWidth="1"/>
    <col min="10489" max="10489" width="9" style="109"/>
    <col min="10490" max="10490" width="16.1272727272727" style="109" customWidth="1"/>
    <col min="10491" max="10498" width="9" style="109"/>
    <col min="10499" max="10499" width="10.2545454545455" style="109" customWidth="1"/>
    <col min="10500" max="10741" width="9" style="109"/>
    <col min="10742" max="10742" width="44" style="109" customWidth="1"/>
    <col min="10743" max="10743" width="14.8727272727273" style="109" customWidth="1"/>
    <col min="10744" max="10744" width="14.7545454545455" style="109" customWidth="1"/>
    <col min="10745" max="10745" width="9" style="109"/>
    <col min="10746" max="10746" width="16.1272727272727" style="109" customWidth="1"/>
    <col min="10747" max="10754" width="9" style="109"/>
    <col min="10755" max="10755" width="10.2545454545455" style="109" customWidth="1"/>
    <col min="10756" max="10997" width="9" style="109"/>
    <col min="10998" max="10998" width="44" style="109" customWidth="1"/>
    <col min="10999" max="10999" width="14.8727272727273" style="109" customWidth="1"/>
    <col min="11000" max="11000" width="14.7545454545455" style="109" customWidth="1"/>
    <col min="11001" max="11001" width="9" style="109"/>
    <col min="11002" max="11002" width="16.1272727272727" style="109" customWidth="1"/>
    <col min="11003" max="11010" width="9" style="109"/>
    <col min="11011" max="11011" width="10.2545454545455" style="109" customWidth="1"/>
    <col min="11012" max="11253" width="9" style="109"/>
    <col min="11254" max="11254" width="44" style="109" customWidth="1"/>
    <col min="11255" max="11255" width="14.8727272727273" style="109" customWidth="1"/>
    <col min="11256" max="11256" width="14.7545454545455" style="109" customWidth="1"/>
    <col min="11257" max="11257" width="9" style="109"/>
    <col min="11258" max="11258" width="16.1272727272727" style="109" customWidth="1"/>
    <col min="11259" max="11266" width="9" style="109"/>
    <col min="11267" max="11267" width="10.2545454545455" style="109" customWidth="1"/>
    <col min="11268" max="11509" width="9" style="109"/>
    <col min="11510" max="11510" width="44" style="109" customWidth="1"/>
    <col min="11511" max="11511" width="14.8727272727273" style="109" customWidth="1"/>
    <col min="11512" max="11512" width="14.7545454545455" style="109" customWidth="1"/>
    <col min="11513" max="11513" width="9" style="109"/>
    <col min="11514" max="11514" width="16.1272727272727" style="109" customWidth="1"/>
    <col min="11515" max="11522" width="9" style="109"/>
    <col min="11523" max="11523" width="10.2545454545455" style="109" customWidth="1"/>
    <col min="11524" max="11765" width="9" style="109"/>
    <col min="11766" max="11766" width="44" style="109" customWidth="1"/>
    <col min="11767" max="11767" width="14.8727272727273" style="109" customWidth="1"/>
    <col min="11768" max="11768" width="14.7545454545455" style="109" customWidth="1"/>
    <col min="11769" max="11769" width="9" style="109"/>
    <col min="11770" max="11770" width="16.1272727272727" style="109" customWidth="1"/>
    <col min="11771" max="11778" width="9" style="109"/>
    <col min="11779" max="11779" width="10.2545454545455" style="109" customWidth="1"/>
    <col min="11780" max="12021" width="9" style="109"/>
    <col min="12022" max="12022" width="44" style="109" customWidth="1"/>
    <col min="12023" max="12023" width="14.8727272727273" style="109" customWidth="1"/>
    <col min="12024" max="12024" width="14.7545454545455" style="109" customWidth="1"/>
    <col min="12025" max="12025" width="9" style="109"/>
    <col min="12026" max="12026" width="16.1272727272727" style="109" customWidth="1"/>
    <col min="12027" max="12034" width="9" style="109"/>
    <col min="12035" max="12035" width="10.2545454545455" style="109" customWidth="1"/>
    <col min="12036" max="12277" width="9" style="109"/>
    <col min="12278" max="12278" width="44" style="109" customWidth="1"/>
    <col min="12279" max="12279" width="14.8727272727273" style="109" customWidth="1"/>
    <col min="12280" max="12280" width="14.7545454545455" style="109" customWidth="1"/>
    <col min="12281" max="12281" width="9" style="109"/>
    <col min="12282" max="12282" width="16.1272727272727" style="109" customWidth="1"/>
    <col min="12283" max="12290" width="9" style="109"/>
    <col min="12291" max="12291" width="10.2545454545455" style="109" customWidth="1"/>
    <col min="12292" max="12533" width="9" style="109"/>
    <col min="12534" max="12534" width="44" style="109" customWidth="1"/>
    <col min="12535" max="12535" width="14.8727272727273" style="109" customWidth="1"/>
    <col min="12536" max="12536" width="14.7545454545455" style="109" customWidth="1"/>
    <col min="12537" max="12537" width="9" style="109"/>
    <col min="12538" max="12538" width="16.1272727272727" style="109" customWidth="1"/>
    <col min="12539" max="12546" width="9" style="109"/>
    <col min="12547" max="12547" width="10.2545454545455" style="109" customWidth="1"/>
    <col min="12548" max="12789" width="9" style="109"/>
    <col min="12790" max="12790" width="44" style="109" customWidth="1"/>
    <col min="12791" max="12791" width="14.8727272727273" style="109" customWidth="1"/>
    <col min="12792" max="12792" width="14.7545454545455" style="109" customWidth="1"/>
    <col min="12793" max="12793" width="9" style="109"/>
    <col min="12794" max="12794" width="16.1272727272727" style="109" customWidth="1"/>
    <col min="12795" max="12802" width="9" style="109"/>
    <col min="12803" max="12803" width="10.2545454545455" style="109" customWidth="1"/>
    <col min="12804" max="13045" width="9" style="109"/>
    <col min="13046" max="13046" width="44" style="109" customWidth="1"/>
    <col min="13047" max="13047" width="14.8727272727273" style="109" customWidth="1"/>
    <col min="13048" max="13048" width="14.7545454545455" style="109" customWidth="1"/>
    <col min="13049" max="13049" width="9" style="109"/>
    <col min="13050" max="13050" width="16.1272727272727" style="109" customWidth="1"/>
    <col min="13051" max="13058" width="9" style="109"/>
    <col min="13059" max="13059" width="10.2545454545455" style="109" customWidth="1"/>
    <col min="13060" max="13301" width="9" style="109"/>
    <col min="13302" max="13302" width="44" style="109" customWidth="1"/>
    <col min="13303" max="13303" width="14.8727272727273" style="109" customWidth="1"/>
    <col min="13304" max="13304" width="14.7545454545455" style="109" customWidth="1"/>
    <col min="13305" max="13305" width="9" style="109"/>
    <col min="13306" max="13306" width="16.1272727272727" style="109" customWidth="1"/>
    <col min="13307" max="13314" width="9" style="109"/>
    <col min="13315" max="13315" width="10.2545454545455" style="109" customWidth="1"/>
    <col min="13316" max="13557" width="9" style="109"/>
    <col min="13558" max="13558" width="44" style="109" customWidth="1"/>
    <col min="13559" max="13559" width="14.8727272727273" style="109" customWidth="1"/>
    <col min="13560" max="13560" width="14.7545454545455" style="109" customWidth="1"/>
    <col min="13561" max="13561" width="9" style="109"/>
    <col min="13562" max="13562" width="16.1272727272727" style="109" customWidth="1"/>
    <col min="13563" max="13570" width="9" style="109"/>
    <col min="13571" max="13571" width="10.2545454545455" style="109" customWidth="1"/>
    <col min="13572" max="13813" width="9" style="109"/>
    <col min="13814" max="13814" width="44" style="109" customWidth="1"/>
    <col min="13815" max="13815" width="14.8727272727273" style="109" customWidth="1"/>
    <col min="13816" max="13816" width="14.7545454545455" style="109" customWidth="1"/>
    <col min="13817" max="13817" width="9" style="109"/>
    <col min="13818" max="13818" width="16.1272727272727" style="109" customWidth="1"/>
    <col min="13819" max="13826" width="9" style="109"/>
    <col min="13827" max="13827" width="10.2545454545455" style="109" customWidth="1"/>
    <col min="13828" max="14069" width="9" style="109"/>
    <col min="14070" max="14070" width="44" style="109" customWidth="1"/>
    <col min="14071" max="14071" width="14.8727272727273" style="109" customWidth="1"/>
    <col min="14072" max="14072" width="14.7545454545455" style="109" customWidth="1"/>
    <col min="14073" max="14073" width="9" style="109"/>
    <col min="14074" max="14074" width="16.1272727272727" style="109" customWidth="1"/>
    <col min="14075" max="14082" width="9" style="109"/>
    <col min="14083" max="14083" width="10.2545454545455" style="109" customWidth="1"/>
    <col min="14084" max="14325" width="9" style="109"/>
    <col min="14326" max="14326" width="44" style="109" customWidth="1"/>
    <col min="14327" max="14327" width="14.8727272727273" style="109" customWidth="1"/>
    <col min="14328" max="14328" width="14.7545454545455" style="109" customWidth="1"/>
    <col min="14329" max="14329" width="9" style="109"/>
    <col min="14330" max="14330" width="16.1272727272727" style="109" customWidth="1"/>
    <col min="14331" max="14338" width="9" style="109"/>
    <col min="14339" max="14339" width="10.2545454545455" style="109" customWidth="1"/>
    <col min="14340" max="14581" width="9" style="109"/>
    <col min="14582" max="14582" width="44" style="109" customWidth="1"/>
    <col min="14583" max="14583" width="14.8727272727273" style="109" customWidth="1"/>
    <col min="14584" max="14584" width="14.7545454545455" style="109" customWidth="1"/>
    <col min="14585" max="14585" width="9" style="109"/>
    <col min="14586" max="14586" width="16.1272727272727" style="109" customWidth="1"/>
    <col min="14587" max="14594" width="9" style="109"/>
    <col min="14595" max="14595" width="10.2545454545455" style="109" customWidth="1"/>
    <col min="14596" max="14837" width="9" style="109"/>
    <col min="14838" max="14838" width="44" style="109" customWidth="1"/>
    <col min="14839" max="14839" width="14.8727272727273" style="109" customWidth="1"/>
    <col min="14840" max="14840" width="14.7545454545455" style="109" customWidth="1"/>
    <col min="14841" max="14841" width="9" style="109"/>
    <col min="14842" max="14842" width="16.1272727272727" style="109" customWidth="1"/>
    <col min="14843" max="14850" width="9" style="109"/>
    <col min="14851" max="14851" width="10.2545454545455" style="109" customWidth="1"/>
    <col min="14852" max="15093" width="9" style="109"/>
    <col min="15094" max="15094" width="44" style="109" customWidth="1"/>
    <col min="15095" max="15095" width="14.8727272727273" style="109" customWidth="1"/>
    <col min="15096" max="15096" width="14.7545454545455" style="109" customWidth="1"/>
    <col min="15097" max="15097" width="9" style="109"/>
    <col min="15098" max="15098" width="16.1272727272727" style="109" customWidth="1"/>
    <col min="15099" max="15106" width="9" style="109"/>
    <col min="15107" max="15107" width="10.2545454545455" style="109" customWidth="1"/>
    <col min="15108" max="15349" width="9" style="109"/>
    <col min="15350" max="15350" width="44" style="109" customWidth="1"/>
    <col min="15351" max="15351" width="14.8727272727273" style="109" customWidth="1"/>
    <col min="15352" max="15352" width="14.7545454545455" style="109" customWidth="1"/>
    <col min="15353" max="15353" width="9" style="109"/>
    <col min="15354" max="15354" width="16.1272727272727" style="109" customWidth="1"/>
    <col min="15355" max="15362" width="9" style="109"/>
    <col min="15363" max="15363" width="10.2545454545455" style="109" customWidth="1"/>
    <col min="15364" max="15605" width="9" style="109"/>
    <col min="15606" max="15606" width="44" style="109" customWidth="1"/>
    <col min="15607" max="15607" width="14.8727272727273" style="109" customWidth="1"/>
    <col min="15608" max="15608" width="14.7545454545455" style="109" customWidth="1"/>
    <col min="15609" max="15609" width="9" style="109"/>
    <col min="15610" max="15610" width="16.1272727272727" style="109" customWidth="1"/>
    <col min="15611" max="15618" width="9" style="109"/>
    <col min="15619" max="15619" width="10.2545454545455" style="109" customWidth="1"/>
    <col min="15620" max="15861" width="9" style="109"/>
    <col min="15862" max="15862" width="44" style="109" customWidth="1"/>
    <col min="15863" max="15863" width="14.8727272727273" style="109" customWidth="1"/>
    <col min="15864" max="15864" width="14.7545454545455" style="109" customWidth="1"/>
    <col min="15865" max="15865" width="9" style="109"/>
    <col min="15866" max="15866" width="16.1272727272727" style="109" customWidth="1"/>
    <col min="15867" max="15874" width="9" style="109"/>
    <col min="15875" max="15875" width="10.2545454545455" style="109" customWidth="1"/>
    <col min="15876" max="16117" width="9" style="109"/>
    <col min="16118" max="16118" width="44" style="109" customWidth="1"/>
    <col min="16119" max="16119" width="14.8727272727273" style="109" customWidth="1"/>
    <col min="16120" max="16120" width="14.7545454545455" style="109" customWidth="1"/>
    <col min="16121" max="16121" width="9" style="109"/>
    <col min="16122" max="16122" width="16.1272727272727" style="109" customWidth="1"/>
    <col min="16123" max="16130" width="9" style="109"/>
    <col min="16131" max="16131" width="10.2545454545455" style="109" customWidth="1"/>
    <col min="16132" max="16384" width="9" style="109"/>
  </cols>
  <sheetData>
    <row r="1" customHeight="1" spans="1:3">
      <c r="A1" s="139" t="s">
        <v>1182</v>
      </c>
      <c r="B1" s="139"/>
      <c r="C1" s="139"/>
    </row>
    <row r="2" customHeight="1" spans="3:3">
      <c r="C2" s="253" t="s">
        <v>1044</v>
      </c>
    </row>
    <row r="3" s="136" customFormat="1" customHeight="1" spans="1:3">
      <c r="A3" s="254" t="s">
        <v>1</v>
      </c>
      <c r="B3" s="79" t="s">
        <v>2</v>
      </c>
      <c r="C3" s="79" t="s">
        <v>3</v>
      </c>
    </row>
    <row r="4" s="136" customFormat="1" customHeight="1" spans="1:3">
      <c r="A4" s="255" t="s">
        <v>4</v>
      </c>
      <c r="B4" s="114">
        <f>SUM(B5:B20)</f>
        <v>186686</v>
      </c>
      <c r="C4" s="114">
        <f>SUM(C5:C20)</f>
        <v>188000</v>
      </c>
    </row>
    <row r="5" customHeight="1" spans="1:3">
      <c r="A5" s="256" t="s">
        <v>5</v>
      </c>
      <c r="B5" s="81">
        <v>81356</v>
      </c>
      <c r="C5" s="81">
        <v>89514</v>
      </c>
    </row>
    <row r="6" customHeight="1" spans="1:3">
      <c r="A6" s="256" t="s">
        <v>6</v>
      </c>
      <c r="B6" s="81">
        <v>15485</v>
      </c>
      <c r="C6" s="81">
        <v>15287</v>
      </c>
    </row>
    <row r="7" customHeight="1" spans="1:3">
      <c r="A7" s="256" t="s">
        <v>7</v>
      </c>
      <c r="B7" s="81">
        <v>0</v>
      </c>
      <c r="C7" s="81">
        <v>0</v>
      </c>
    </row>
    <row r="8" customHeight="1" spans="1:3">
      <c r="A8" s="256" t="s">
        <v>8</v>
      </c>
      <c r="B8" s="81">
        <v>3196</v>
      </c>
      <c r="C8" s="81">
        <v>3163</v>
      </c>
    </row>
    <row r="9" customHeight="1" spans="1:3">
      <c r="A9" s="256" t="s">
        <v>9</v>
      </c>
      <c r="B9" s="81">
        <v>9900</v>
      </c>
      <c r="C9" s="81">
        <v>10624</v>
      </c>
    </row>
    <row r="10" customHeight="1" spans="1:3">
      <c r="A10" s="256" t="s">
        <v>10</v>
      </c>
      <c r="B10" s="81">
        <v>18436</v>
      </c>
      <c r="C10" s="81">
        <v>20449</v>
      </c>
    </row>
    <row r="11" customHeight="1" spans="1:3">
      <c r="A11" s="256" t="s">
        <v>11</v>
      </c>
      <c r="B11" s="81">
        <v>9503</v>
      </c>
      <c r="C11" s="81">
        <v>6975</v>
      </c>
    </row>
    <row r="12" customHeight="1" spans="1:3">
      <c r="A12" s="256" t="s">
        <v>12</v>
      </c>
      <c r="B12" s="81">
        <v>7009</v>
      </c>
      <c r="C12" s="81">
        <v>6699</v>
      </c>
    </row>
    <row r="13" customHeight="1" spans="1:3">
      <c r="A13" s="256" t="s">
        <v>13</v>
      </c>
      <c r="B13" s="81">
        <v>14457</v>
      </c>
      <c r="C13" s="81">
        <v>14862</v>
      </c>
    </row>
    <row r="14" customHeight="1" spans="1:3">
      <c r="A14" s="256" t="s">
        <v>14</v>
      </c>
      <c r="B14" s="81">
        <v>12564</v>
      </c>
      <c r="C14" s="81">
        <v>7281</v>
      </c>
    </row>
    <row r="15" customHeight="1" spans="1:3">
      <c r="A15" s="256" t="s">
        <v>15</v>
      </c>
      <c r="B15" s="81">
        <v>1998</v>
      </c>
      <c r="C15" s="81">
        <v>1882</v>
      </c>
    </row>
    <row r="16" customHeight="1" spans="1:3">
      <c r="A16" s="256" t="s">
        <v>16</v>
      </c>
      <c r="B16" s="81">
        <v>1448</v>
      </c>
      <c r="C16" s="81">
        <v>1150</v>
      </c>
    </row>
    <row r="17" customHeight="1" spans="1:3">
      <c r="A17" s="256" t="s">
        <v>17</v>
      </c>
      <c r="B17" s="81">
        <v>7633</v>
      </c>
      <c r="C17" s="81">
        <v>6386</v>
      </c>
    </row>
    <row r="18" customHeight="1" spans="1:3">
      <c r="A18" s="256" t="s">
        <v>18</v>
      </c>
      <c r="B18" s="81">
        <v>0</v>
      </c>
      <c r="C18" s="81">
        <v>0</v>
      </c>
    </row>
    <row r="19" customHeight="1" spans="1:3">
      <c r="A19" s="256" t="s">
        <v>19</v>
      </c>
      <c r="B19" s="81">
        <v>3698</v>
      </c>
      <c r="C19" s="81">
        <v>3728</v>
      </c>
    </row>
    <row r="20" customHeight="1" spans="1:3">
      <c r="A20" s="256" t="s">
        <v>20</v>
      </c>
      <c r="B20" s="81">
        <v>3</v>
      </c>
      <c r="C20" s="81">
        <v>0</v>
      </c>
    </row>
    <row r="21" s="232" customFormat="1" customHeight="1" spans="1:7">
      <c r="A21" s="255" t="s">
        <v>21</v>
      </c>
      <c r="B21" s="114">
        <f>SUM(B22:B27)</f>
        <v>85050</v>
      </c>
      <c r="C21" s="114">
        <f>SUM(C22:C27)</f>
        <v>85000</v>
      </c>
      <c r="G21" s="257"/>
    </row>
    <row r="22" s="136" customFormat="1" customHeight="1" spans="1:3">
      <c r="A22" s="258" t="s">
        <v>22</v>
      </c>
      <c r="B22" s="185">
        <v>11769</v>
      </c>
      <c r="C22" s="81">
        <v>8900</v>
      </c>
    </row>
    <row r="23" s="136" customFormat="1" customHeight="1" spans="1:3">
      <c r="A23" s="258" t="s">
        <v>23</v>
      </c>
      <c r="B23" s="185">
        <v>16017</v>
      </c>
      <c r="C23" s="81">
        <v>16000</v>
      </c>
    </row>
    <row r="24" s="136" customFormat="1" customHeight="1" spans="1:3">
      <c r="A24" s="258" t="s">
        <v>24</v>
      </c>
      <c r="B24" s="185">
        <v>7528</v>
      </c>
      <c r="C24" s="81">
        <v>8000</v>
      </c>
    </row>
    <row r="25" s="136" customFormat="1" customHeight="1" spans="1:3">
      <c r="A25" s="258" t="s">
        <v>25</v>
      </c>
      <c r="B25" s="185">
        <v>28969</v>
      </c>
      <c r="C25" s="81">
        <v>38000</v>
      </c>
    </row>
    <row r="26" s="136" customFormat="1" customHeight="1" spans="1:3">
      <c r="A26" s="258" t="s">
        <v>26</v>
      </c>
      <c r="B26" s="185">
        <v>12776</v>
      </c>
      <c r="C26" s="81">
        <v>6000</v>
      </c>
    </row>
    <row r="27" s="136" customFormat="1" customHeight="1" spans="1:3">
      <c r="A27" s="258" t="s">
        <v>27</v>
      </c>
      <c r="B27" s="185">
        <v>7991</v>
      </c>
      <c r="C27" s="81">
        <v>8100</v>
      </c>
    </row>
    <row r="28" s="232" customFormat="1" customHeight="1" spans="1:5">
      <c r="A28" s="177" t="s">
        <v>28</v>
      </c>
      <c r="B28" s="114">
        <f>B21+B4</f>
        <v>271736</v>
      </c>
      <c r="C28" s="114">
        <f>C4+C21</f>
        <v>273000</v>
      </c>
      <c r="E28" s="259"/>
    </row>
    <row r="29" s="232" customFormat="1" customHeight="1" spans="1:3">
      <c r="A29" s="177"/>
      <c r="B29" s="114"/>
      <c r="C29" s="114"/>
    </row>
    <row r="30" s="136" customFormat="1" customHeight="1" spans="1:3">
      <c r="A30" s="174" t="s">
        <v>29</v>
      </c>
      <c r="B30" s="258"/>
      <c r="C30" s="260"/>
    </row>
    <row r="31" s="136" customFormat="1" customHeight="1" spans="1:3">
      <c r="A31" s="172" t="s">
        <v>30</v>
      </c>
      <c r="B31" s="258"/>
      <c r="C31" s="260"/>
    </row>
    <row r="32" s="136" customFormat="1" customHeight="1" spans="1:3">
      <c r="A32" s="172" t="s">
        <v>31</v>
      </c>
      <c r="B32" s="258"/>
      <c r="C32" s="260"/>
    </row>
    <row r="33" s="136" customFormat="1" customHeight="1" spans="1:3">
      <c r="A33" s="175" t="s">
        <v>32</v>
      </c>
      <c r="B33" s="261">
        <f>B34</f>
        <v>0</v>
      </c>
      <c r="C33" s="262">
        <f>C34</f>
        <v>212858</v>
      </c>
    </row>
    <row r="34" s="232" customFormat="1" customHeight="1" spans="1:3">
      <c r="A34" s="246" t="s">
        <v>33</v>
      </c>
      <c r="B34" s="263">
        <f>B35+B41</f>
        <v>0</v>
      </c>
      <c r="C34" s="262">
        <f>C35+C41</f>
        <v>212858</v>
      </c>
    </row>
    <row r="35" s="136" customFormat="1" customHeight="1" spans="1:3">
      <c r="A35" s="246" t="s">
        <v>34</v>
      </c>
      <c r="B35" s="261">
        <f>SUM(B36:B38)</f>
        <v>0</v>
      </c>
      <c r="C35" s="114">
        <f>SUM(C36:C40)</f>
        <v>29646</v>
      </c>
    </row>
    <row r="36" s="136" customFormat="1" customHeight="1" spans="1:3">
      <c r="A36" s="248" t="s">
        <v>35</v>
      </c>
      <c r="B36" s="261"/>
      <c r="C36" s="81">
        <v>29424</v>
      </c>
    </row>
    <row r="37" s="136" customFormat="1" customHeight="1" spans="1:3">
      <c r="A37" s="248" t="s">
        <v>36</v>
      </c>
      <c r="B37" s="261"/>
      <c r="C37" s="81">
        <v>9428</v>
      </c>
    </row>
    <row r="38" s="136" customFormat="1" customHeight="1" spans="1:3">
      <c r="A38" s="248" t="s">
        <v>37</v>
      </c>
      <c r="B38" s="261"/>
      <c r="C38" s="81">
        <v>19263</v>
      </c>
    </row>
    <row r="39" s="136" customFormat="1" customHeight="1" spans="1:3">
      <c r="A39" s="248" t="s">
        <v>38</v>
      </c>
      <c r="B39" s="261"/>
      <c r="C39" s="81">
        <v>-15973</v>
      </c>
    </row>
    <row r="40" s="136" customFormat="1" customHeight="1" spans="1:3">
      <c r="A40" s="248" t="s">
        <v>39</v>
      </c>
      <c r="B40" s="261"/>
      <c r="C40" s="81">
        <v>-12496</v>
      </c>
    </row>
    <row r="41" s="136" customFormat="1" customHeight="1" spans="1:3">
      <c r="A41" s="248" t="s">
        <v>40</v>
      </c>
      <c r="B41" s="261">
        <f>SUM(B42:B44)</f>
        <v>0</v>
      </c>
      <c r="C41" s="114">
        <f>SUM(C42:C44)</f>
        <v>183212</v>
      </c>
    </row>
    <row r="42" s="136" customFormat="1" customHeight="1" spans="1:3">
      <c r="A42" s="248" t="s">
        <v>41</v>
      </c>
      <c r="B42" s="258"/>
      <c r="C42" s="81">
        <v>74846</v>
      </c>
    </row>
    <row r="43" s="136" customFormat="1" customHeight="1" spans="1:3">
      <c r="A43" s="248" t="s">
        <v>42</v>
      </c>
      <c r="B43" s="258"/>
      <c r="C43" s="81">
        <v>25623</v>
      </c>
    </row>
    <row r="44" s="136" customFormat="1" customHeight="1" spans="1:3">
      <c r="A44" s="246" t="s">
        <v>43</v>
      </c>
      <c r="B44" s="258"/>
      <c r="C44" s="81">
        <v>82743</v>
      </c>
    </row>
    <row r="45" s="232" customFormat="1" customHeight="1" spans="1:3">
      <c r="A45" s="175" t="s">
        <v>44</v>
      </c>
      <c r="B45" s="258"/>
      <c r="C45" s="114">
        <f>C46+C47+C48</f>
        <v>44500</v>
      </c>
    </row>
    <row r="46" s="232" customFormat="1" customHeight="1" spans="1:3">
      <c r="A46" s="148" t="s">
        <v>1183</v>
      </c>
      <c r="B46" s="258"/>
      <c r="C46" s="81">
        <v>30000</v>
      </c>
    </row>
    <row r="47" s="232" customFormat="1" customHeight="1" spans="1:3">
      <c r="A47" s="148" t="s">
        <v>1184</v>
      </c>
      <c r="B47" s="258"/>
      <c r="C47" s="81">
        <v>500</v>
      </c>
    </row>
    <row r="48" s="232" customFormat="1" customHeight="1" spans="1:3">
      <c r="A48" s="148" t="s">
        <v>1185</v>
      </c>
      <c r="B48" s="258"/>
      <c r="C48" s="81">
        <v>14000</v>
      </c>
    </row>
    <row r="49" s="232" customFormat="1" customHeight="1" spans="1:3">
      <c r="A49" s="175" t="s">
        <v>45</v>
      </c>
      <c r="B49" s="258"/>
      <c r="C49" s="114"/>
    </row>
    <row r="50" s="232" customFormat="1" customHeight="1" spans="1:3">
      <c r="A50" s="173" t="s">
        <v>1128</v>
      </c>
      <c r="B50" s="258"/>
      <c r="C50" s="114">
        <v>30804</v>
      </c>
    </row>
    <row r="51" s="232" customFormat="1" customHeight="1" spans="1:3">
      <c r="A51" s="177" t="s">
        <v>46</v>
      </c>
      <c r="B51" s="264"/>
      <c r="C51" s="264">
        <f>C45+C33+C28+C49+C50</f>
        <v>561162</v>
      </c>
    </row>
    <row r="52" s="136" customFormat="1" customHeight="1" spans="1:3">
      <c r="A52" s="177"/>
      <c r="B52" s="173"/>
      <c r="C52" s="265"/>
    </row>
    <row r="53" s="136" customFormat="1" customHeight="1" spans="1:3">
      <c r="A53" s="175" t="s">
        <v>47</v>
      </c>
      <c r="B53" s="258"/>
      <c r="C53" s="264">
        <v>25337</v>
      </c>
    </row>
    <row r="54" s="136" customFormat="1" customHeight="1" spans="1:3">
      <c r="A54" s="246"/>
      <c r="B54" s="258"/>
      <c r="C54" s="260"/>
    </row>
    <row r="55" s="136" customFormat="1" customHeight="1" spans="1:3">
      <c r="A55" s="177" t="s">
        <v>48</v>
      </c>
      <c r="B55" s="264"/>
      <c r="C55" s="262">
        <f>C53+C51</f>
        <v>586499</v>
      </c>
    </row>
    <row r="56" customHeight="1" spans="1:3">
      <c r="A56" s="266"/>
      <c r="B56" s="266"/>
      <c r="C56" s="266"/>
    </row>
  </sheetData>
  <mergeCells count="2">
    <mergeCell ref="A1:C1"/>
    <mergeCell ref="A56:C56"/>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06"/>
  <sheetViews>
    <sheetView topLeftCell="A244" workbookViewId="0">
      <selection activeCell="E244" sqref="E$1:M$1048576"/>
    </sheetView>
  </sheetViews>
  <sheetFormatPr defaultColWidth="9" defaultRowHeight="18" customHeight="1" outlineLevelCol="7"/>
  <cols>
    <col min="1" max="1" width="9.75454545454545" style="109" customWidth="1"/>
    <col min="2" max="2" width="44.5" style="109" customWidth="1"/>
    <col min="3" max="3" width="16.8727272727273" style="234" customWidth="1"/>
    <col min="4" max="4" width="16.6272727272727" style="138" customWidth="1"/>
    <col min="5" max="5" width="10.5" style="109" customWidth="1"/>
    <col min="6" max="6" width="9.37272727272727" style="109" customWidth="1"/>
    <col min="7" max="7" width="9" style="109"/>
    <col min="8" max="8" width="9.37272727272727" style="109" customWidth="1"/>
    <col min="9" max="243" width="9" style="109"/>
    <col min="244" max="244" width="9.75454545454545" style="109" customWidth="1"/>
    <col min="245" max="245" width="44.5" style="109" customWidth="1"/>
    <col min="246" max="246" width="16.8727272727273" style="109" customWidth="1"/>
    <col min="247" max="247" width="15.3727272727273" style="109" customWidth="1"/>
    <col min="248" max="251" width="9" style="109" hidden="1" customWidth="1"/>
    <col min="252" max="499" width="9" style="109"/>
    <col min="500" max="500" width="9.75454545454545" style="109" customWidth="1"/>
    <col min="501" max="501" width="44.5" style="109" customWidth="1"/>
    <col min="502" max="502" width="16.8727272727273" style="109" customWidth="1"/>
    <col min="503" max="503" width="15.3727272727273" style="109" customWidth="1"/>
    <col min="504" max="507" width="9" style="109" hidden="1" customWidth="1"/>
    <col min="508" max="755" width="9" style="109"/>
    <col min="756" max="756" width="9.75454545454545" style="109" customWidth="1"/>
    <col min="757" max="757" width="44.5" style="109" customWidth="1"/>
    <col min="758" max="758" width="16.8727272727273" style="109" customWidth="1"/>
    <col min="759" max="759" width="15.3727272727273" style="109" customWidth="1"/>
    <col min="760" max="763" width="9" style="109" hidden="1" customWidth="1"/>
    <col min="764" max="1011" width="9" style="109"/>
    <col min="1012" max="1012" width="9.75454545454545" style="109" customWidth="1"/>
    <col min="1013" max="1013" width="44.5" style="109" customWidth="1"/>
    <col min="1014" max="1014" width="16.8727272727273" style="109" customWidth="1"/>
    <col min="1015" max="1015" width="15.3727272727273" style="109" customWidth="1"/>
    <col min="1016" max="1019" width="9" style="109" hidden="1" customWidth="1"/>
    <col min="1020" max="1267" width="9" style="109"/>
    <col min="1268" max="1268" width="9.75454545454545" style="109" customWidth="1"/>
    <col min="1269" max="1269" width="44.5" style="109" customWidth="1"/>
    <col min="1270" max="1270" width="16.8727272727273" style="109" customWidth="1"/>
    <col min="1271" max="1271" width="15.3727272727273" style="109" customWidth="1"/>
    <col min="1272" max="1275" width="9" style="109" hidden="1" customWidth="1"/>
    <col min="1276" max="1523" width="9" style="109"/>
    <col min="1524" max="1524" width="9.75454545454545" style="109" customWidth="1"/>
    <col min="1525" max="1525" width="44.5" style="109" customWidth="1"/>
    <col min="1526" max="1526" width="16.8727272727273" style="109" customWidth="1"/>
    <col min="1527" max="1527" width="15.3727272727273" style="109" customWidth="1"/>
    <col min="1528" max="1531" width="9" style="109" hidden="1" customWidth="1"/>
    <col min="1532" max="1779" width="9" style="109"/>
    <col min="1780" max="1780" width="9.75454545454545" style="109" customWidth="1"/>
    <col min="1781" max="1781" width="44.5" style="109" customWidth="1"/>
    <col min="1782" max="1782" width="16.8727272727273" style="109" customWidth="1"/>
    <col min="1783" max="1783" width="15.3727272727273" style="109" customWidth="1"/>
    <col min="1784" max="1787" width="9" style="109" hidden="1" customWidth="1"/>
    <col min="1788" max="2035" width="9" style="109"/>
    <col min="2036" max="2036" width="9.75454545454545" style="109" customWidth="1"/>
    <col min="2037" max="2037" width="44.5" style="109" customWidth="1"/>
    <col min="2038" max="2038" width="16.8727272727273" style="109" customWidth="1"/>
    <col min="2039" max="2039" width="15.3727272727273" style="109" customWidth="1"/>
    <col min="2040" max="2043" width="9" style="109" hidden="1" customWidth="1"/>
    <col min="2044" max="2291" width="9" style="109"/>
    <col min="2292" max="2292" width="9.75454545454545" style="109" customWidth="1"/>
    <col min="2293" max="2293" width="44.5" style="109" customWidth="1"/>
    <col min="2294" max="2294" width="16.8727272727273" style="109" customWidth="1"/>
    <col min="2295" max="2295" width="15.3727272727273" style="109" customWidth="1"/>
    <col min="2296" max="2299" width="9" style="109" hidden="1" customWidth="1"/>
    <col min="2300" max="2547" width="9" style="109"/>
    <col min="2548" max="2548" width="9.75454545454545" style="109" customWidth="1"/>
    <col min="2549" max="2549" width="44.5" style="109" customWidth="1"/>
    <col min="2550" max="2550" width="16.8727272727273" style="109" customWidth="1"/>
    <col min="2551" max="2551" width="15.3727272727273" style="109" customWidth="1"/>
    <col min="2552" max="2555" width="9" style="109" hidden="1" customWidth="1"/>
    <col min="2556" max="2803" width="9" style="109"/>
    <col min="2804" max="2804" width="9.75454545454545" style="109" customWidth="1"/>
    <col min="2805" max="2805" width="44.5" style="109" customWidth="1"/>
    <col min="2806" max="2806" width="16.8727272727273" style="109" customWidth="1"/>
    <col min="2807" max="2807" width="15.3727272727273" style="109" customWidth="1"/>
    <col min="2808" max="2811" width="9" style="109" hidden="1" customWidth="1"/>
    <col min="2812" max="3059" width="9" style="109"/>
    <col min="3060" max="3060" width="9.75454545454545" style="109" customWidth="1"/>
    <col min="3061" max="3061" width="44.5" style="109" customWidth="1"/>
    <col min="3062" max="3062" width="16.8727272727273" style="109" customWidth="1"/>
    <col min="3063" max="3063" width="15.3727272727273" style="109" customWidth="1"/>
    <col min="3064" max="3067" width="9" style="109" hidden="1" customWidth="1"/>
    <col min="3068" max="3315" width="9" style="109"/>
    <col min="3316" max="3316" width="9.75454545454545" style="109" customWidth="1"/>
    <col min="3317" max="3317" width="44.5" style="109" customWidth="1"/>
    <col min="3318" max="3318" width="16.8727272727273" style="109" customWidth="1"/>
    <col min="3319" max="3319" width="15.3727272727273" style="109" customWidth="1"/>
    <col min="3320" max="3323" width="9" style="109" hidden="1" customWidth="1"/>
    <col min="3324" max="3571" width="9" style="109"/>
    <col min="3572" max="3572" width="9.75454545454545" style="109" customWidth="1"/>
    <col min="3573" max="3573" width="44.5" style="109" customWidth="1"/>
    <col min="3574" max="3574" width="16.8727272727273" style="109" customWidth="1"/>
    <col min="3575" max="3575" width="15.3727272727273" style="109" customWidth="1"/>
    <col min="3576" max="3579" width="9" style="109" hidden="1" customWidth="1"/>
    <col min="3580" max="3827" width="9" style="109"/>
    <col min="3828" max="3828" width="9.75454545454545" style="109" customWidth="1"/>
    <col min="3829" max="3829" width="44.5" style="109" customWidth="1"/>
    <col min="3830" max="3830" width="16.8727272727273" style="109" customWidth="1"/>
    <col min="3831" max="3831" width="15.3727272727273" style="109" customWidth="1"/>
    <col min="3832" max="3835" width="9" style="109" hidden="1" customWidth="1"/>
    <col min="3836" max="4083" width="9" style="109"/>
    <col min="4084" max="4084" width="9.75454545454545" style="109" customWidth="1"/>
    <col min="4085" max="4085" width="44.5" style="109" customWidth="1"/>
    <col min="4086" max="4086" width="16.8727272727273" style="109" customWidth="1"/>
    <col min="4087" max="4087" width="15.3727272727273" style="109" customWidth="1"/>
    <col min="4088" max="4091" width="9" style="109" hidden="1" customWidth="1"/>
    <col min="4092" max="4339" width="9" style="109"/>
    <col min="4340" max="4340" width="9.75454545454545" style="109" customWidth="1"/>
    <col min="4341" max="4341" width="44.5" style="109" customWidth="1"/>
    <col min="4342" max="4342" width="16.8727272727273" style="109" customWidth="1"/>
    <col min="4343" max="4343" width="15.3727272727273" style="109" customWidth="1"/>
    <col min="4344" max="4347" width="9" style="109" hidden="1" customWidth="1"/>
    <col min="4348" max="4595" width="9" style="109"/>
    <col min="4596" max="4596" width="9.75454545454545" style="109" customWidth="1"/>
    <col min="4597" max="4597" width="44.5" style="109" customWidth="1"/>
    <col min="4598" max="4598" width="16.8727272727273" style="109" customWidth="1"/>
    <col min="4599" max="4599" width="15.3727272727273" style="109" customWidth="1"/>
    <col min="4600" max="4603" width="9" style="109" hidden="1" customWidth="1"/>
    <col min="4604" max="4851" width="9" style="109"/>
    <col min="4852" max="4852" width="9.75454545454545" style="109" customWidth="1"/>
    <col min="4853" max="4853" width="44.5" style="109" customWidth="1"/>
    <col min="4854" max="4854" width="16.8727272727273" style="109" customWidth="1"/>
    <col min="4855" max="4855" width="15.3727272727273" style="109" customWidth="1"/>
    <col min="4856" max="4859" width="9" style="109" hidden="1" customWidth="1"/>
    <col min="4860" max="5107" width="9" style="109"/>
    <col min="5108" max="5108" width="9.75454545454545" style="109" customWidth="1"/>
    <col min="5109" max="5109" width="44.5" style="109" customWidth="1"/>
    <col min="5110" max="5110" width="16.8727272727273" style="109" customWidth="1"/>
    <col min="5111" max="5111" width="15.3727272727273" style="109" customWidth="1"/>
    <col min="5112" max="5115" width="9" style="109" hidden="1" customWidth="1"/>
    <col min="5116" max="5363" width="9" style="109"/>
    <col min="5364" max="5364" width="9.75454545454545" style="109" customWidth="1"/>
    <col min="5365" max="5365" width="44.5" style="109" customWidth="1"/>
    <col min="5366" max="5366" width="16.8727272727273" style="109" customWidth="1"/>
    <col min="5367" max="5367" width="15.3727272727273" style="109" customWidth="1"/>
    <col min="5368" max="5371" width="9" style="109" hidden="1" customWidth="1"/>
    <col min="5372" max="5619" width="9" style="109"/>
    <col min="5620" max="5620" width="9.75454545454545" style="109" customWidth="1"/>
    <col min="5621" max="5621" width="44.5" style="109" customWidth="1"/>
    <col min="5622" max="5622" width="16.8727272727273" style="109" customWidth="1"/>
    <col min="5623" max="5623" width="15.3727272727273" style="109" customWidth="1"/>
    <col min="5624" max="5627" width="9" style="109" hidden="1" customWidth="1"/>
    <col min="5628" max="5875" width="9" style="109"/>
    <col min="5876" max="5876" width="9.75454545454545" style="109" customWidth="1"/>
    <col min="5877" max="5877" width="44.5" style="109" customWidth="1"/>
    <col min="5878" max="5878" width="16.8727272727273" style="109" customWidth="1"/>
    <col min="5879" max="5879" width="15.3727272727273" style="109" customWidth="1"/>
    <col min="5880" max="5883" width="9" style="109" hidden="1" customWidth="1"/>
    <col min="5884" max="6131" width="9" style="109"/>
    <col min="6132" max="6132" width="9.75454545454545" style="109" customWidth="1"/>
    <col min="6133" max="6133" width="44.5" style="109" customWidth="1"/>
    <col min="6134" max="6134" width="16.8727272727273" style="109" customWidth="1"/>
    <col min="6135" max="6135" width="15.3727272727273" style="109" customWidth="1"/>
    <col min="6136" max="6139" width="9" style="109" hidden="1" customWidth="1"/>
    <col min="6140" max="6387" width="9" style="109"/>
    <col min="6388" max="6388" width="9.75454545454545" style="109" customWidth="1"/>
    <col min="6389" max="6389" width="44.5" style="109" customWidth="1"/>
    <col min="6390" max="6390" width="16.8727272727273" style="109" customWidth="1"/>
    <col min="6391" max="6391" width="15.3727272727273" style="109" customWidth="1"/>
    <col min="6392" max="6395" width="9" style="109" hidden="1" customWidth="1"/>
    <col min="6396" max="6643" width="9" style="109"/>
    <col min="6644" max="6644" width="9.75454545454545" style="109" customWidth="1"/>
    <col min="6645" max="6645" width="44.5" style="109" customWidth="1"/>
    <col min="6646" max="6646" width="16.8727272727273" style="109" customWidth="1"/>
    <col min="6647" max="6647" width="15.3727272727273" style="109" customWidth="1"/>
    <col min="6648" max="6651" width="9" style="109" hidden="1" customWidth="1"/>
    <col min="6652" max="6899" width="9" style="109"/>
    <col min="6900" max="6900" width="9.75454545454545" style="109" customWidth="1"/>
    <col min="6901" max="6901" width="44.5" style="109" customWidth="1"/>
    <col min="6902" max="6902" width="16.8727272727273" style="109" customWidth="1"/>
    <col min="6903" max="6903" width="15.3727272727273" style="109" customWidth="1"/>
    <col min="6904" max="6907" width="9" style="109" hidden="1" customWidth="1"/>
    <col min="6908" max="7155" width="9" style="109"/>
    <col min="7156" max="7156" width="9.75454545454545" style="109" customWidth="1"/>
    <col min="7157" max="7157" width="44.5" style="109" customWidth="1"/>
    <col min="7158" max="7158" width="16.8727272727273" style="109" customWidth="1"/>
    <col min="7159" max="7159" width="15.3727272727273" style="109" customWidth="1"/>
    <col min="7160" max="7163" width="9" style="109" hidden="1" customWidth="1"/>
    <col min="7164" max="7411" width="9" style="109"/>
    <col min="7412" max="7412" width="9.75454545454545" style="109" customWidth="1"/>
    <col min="7413" max="7413" width="44.5" style="109" customWidth="1"/>
    <col min="7414" max="7414" width="16.8727272727273" style="109" customWidth="1"/>
    <col min="7415" max="7415" width="15.3727272727273" style="109" customWidth="1"/>
    <col min="7416" max="7419" width="9" style="109" hidden="1" customWidth="1"/>
    <col min="7420" max="7667" width="9" style="109"/>
    <col min="7668" max="7668" width="9.75454545454545" style="109" customWidth="1"/>
    <col min="7669" max="7669" width="44.5" style="109" customWidth="1"/>
    <col min="7670" max="7670" width="16.8727272727273" style="109" customWidth="1"/>
    <col min="7671" max="7671" width="15.3727272727273" style="109" customWidth="1"/>
    <col min="7672" max="7675" width="9" style="109" hidden="1" customWidth="1"/>
    <col min="7676" max="7923" width="9" style="109"/>
    <col min="7924" max="7924" width="9.75454545454545" style="109" customWidth="1"/>
    <col min="7925" max="7925" width="44.5" style="109" customWidth="1"/>
    <col min="7926" max="7926" width="16.8727272727273" style="109" customWidth="1"/>
    <col min="7927" max="7927" width="15.3727272727273" style="109" customWidth="1"/>
    <col min="7928" max="7931" width="9" style="109" hidden="1" customWidth="1"/>
    <col min="7932" max="8179" width="9" style="109"/>
    <col min="8180" max="8180" width="9.75454545454545" style="109" customWidth="1"/>
    <col min="8181" max="8181" width="44.5" style="109" customWidth="1"/>
    <col min="8182" max="8182" width="16.8727272727273" style="109" customWidth="1"/>
    <col min="8183" max="8183" width="15.3727272727273" style="109" customWidth="1"/>
    <col min="8184" max="8187" width="9" style="109" hidden="1" customWidth="1"/>
    <col min="8188" max="8435" width="9" style="109"/>
    <col min="8436" max="8436" width="9.75454545454545" style="109" customWidth="1"/>
    <col min="8437" max="8437" width="44.5" style="109" customWidth="1"/>
    <col min="8438" max="8438" width="16.8727272727273" style="109" customWidth="1"/>
    <col min="8439" max="8439" width="15.3727272727273" style="109" customWidth="1"/>
    <col min="8440" max="8443" width="9" style="109" hidden="1" customWidth="1"/>
    <col min="8444" max="8691" width="9" style="109"/>
    <col min="8692" max="8692" width="9.75454545454545" style="109" customWidth="1"/>
    <col min="8693" max="8693" width="44.5" style="109" customWidth="1"/>
    <col min="8694" max="8694" width="16.8727272727273" style="109" customWidth="1"/>
    <col min="8695" max="8695" width="15.3727272727273" style="109" customWidth="1"/>
    <col min="8696" max="8699" width="9" style="109" hidden="1" customWidth="1"/>
    <col min="8700" max="8947" width="9" style="109"/>
    <col min="8948" max="8948" width="9.75454545454545" style="109" customWidth="1"/>
    <col min="8949" max="8949" width="44.5" style="109" customWidth="1"/>
    <col min="8950" max="8950" width="16.8727272727273" style="109" customWidth="1"/>
    <col min="8951" max="8951" width="15.3727272727273" style="109" customWidth="1"/>
    <col min="8952" max="8955" width="9" style="109" hidden="1" customWidth="1"/>
    <col min="8956" max="9203" width="9" style="109"/>
    <col min="9204" max="9204" width="9.75454545454545" style="109" customWidth="1"/>
    <col min="9205" max="9205" width="44.5" style="109" customWidth="1"/>
    <col min="9206" max="9206" width="16.8727272727273" style="109" customWidth="1"/>
    <col min="9207" max="9207" width="15.3727272727273" style="109" customWidth="1"/>
    <col min="9208" max="9211" width="9" style="109" hidden="1" customWidth="1"/>
    <col min="9212" max="9459" width="9" style="109"/>
    <col min="9460" max="9460" width="9.75454545454545" style="109" customWidth="1"/>
    <col min="9461" max="9461" width="44.5" style="109" customWidth="1"/>
    <col min="9462" max="9462" width="16.8727272727273" style="109" customWidth="1"/>
    <col min="9463" max="9463" width="15.3727272727273" style="109" customWidth="1"/>
    <col min="9464" max="9467" width="9" style="109" hidden="1" customWidth="1"/>
    <col min="9468" max="9715" width="9" style="109"/>
    <col min="9716" max="9716" width="9.75454545454545" style="109" customWidth="1"/>
    <col min="9717" max="9717" width="44.5" style="109" customWidth="1"/>
    <col min="9718" max="9718" width="16.8727272727273" style="109" customWidth="1"/>
    <col min="9719" max="9719" width="15.3727272727273" style="109" customWidth="1"/>
    <col min="9720" max="9723" width="9" style="109" hidden="1" customWidth="1"/>
    <col min="9724" max="9971" width="9" style="109"/>
    <col min="9972" max="9972" width="9.75454545454545" style="109" customWidth="1"/>
    <col min="9973" max="9973" width="44.5" style="109" customWidth="1"/>
    <col min="9974" max="9974" width="16.8727272727273" style="109" customWidth="1"/>
    <col min="9975" max="9975" width="15.3727272727273" style="109" customWidth="1"/>
    <col min="9976" max="9979" width="9" style="109" hidden="1" customWidth="1"/>
    <col min="9980" max="10227" width="9" style="109"/>
    <col min="10228" max="10228" width="9.75454545454545" style="109" customWidth="1"/>
    <col min="10229" max="10229" width="44.5" style="109" customWidth="1"/>
    <col min="10230" max="10230" width="16.8727272727273" style="109" customWidth="1"/>
    <col min="10231" max="10231" width="15.3727272727273" style="109" customWidth="1"/>
    <col min="10232" max="10235" width="9" style="109" hidden="1" customWidth="1"/>
    <col min="10236" max="10483" width="9" style="109"/>
    <col min="10484" max="10484" width="9.75454545454545" style="109" customWidth="1"/>
    <col min="10485" max="10485" width="44.5" style="109" customWidth="1"/>
    <col min="10486" max="10486" width="16.8727272727273" style="109" customWidth="1"/>
    <col min="10487" max="10487" width="15.3727272727273" style="109" customWidth="1"/>
    <col min="10488" max="10491" width="9" style="109" hidden="1" customWidth="1"/>
    <col min="10492" max="10739" width="9" style="109"/>
    <col min="10740" max="10740" width="9.75454545454545" style="109" customWidth="1"/>
    <col min="10741" max="10741" width="44.5" style="109" customWidth="1"/>
    <col min="10742" max="10742" width="16.8727272727273" style="109" customWidth="1"/>
    <col min="10743" max="10743" width="15.3727272727273" style="109" customWidth="1"/>
    <col min="10744" max="10747" width="9" style="109" hidden="1" customWidth="1"/>
    <col min="10748" max="10995" width="9" style="109"/>
    <col min="10996" max="10996" width="9.75454545454545" style="109" customWidth="1"/>
    <col min="10997" max="10997" width="44.5" style="109" customWidth="1"/>
    <col min="10998" max="10998" width="16.8727272727273" style="109" customWidth="1"/>
    <col min="10999" max="10999" width="15.3727272727273" style="109" customWidth="1"/>
    <col min="11000" max="11003" width="9" style="109" hidden="1" customWidth="1"/>
    <col min="11004" max="11251" width="9" style="109"/>
    <col min="11252" max="11252" width="9.75454545454545" style="109" customWidth="1"/>
    <col min="11253" max="11253" width="44.5" style="109" customWidth="1"/>
    <col min="11254" max="11254" width="16.8727272727273" style="109" customWidth="1"/>
    <col min="11255" max="11255" width="15.3727272727273" style="109" customWidth="1"/>
    <col min="11256" max="11259" width="9" style="109" hidden="1" customWidth="1"/>
    <col min="11260" max="11507" width="9" style="109"/>
    <col min="11508" max="11508" width="9.75454545454545" style="109" customWidth="1"/>
    <col min="11509" max="11509" width="44.5" style="109" customWidth="1"/>
    <col min="11510" max="11510" width="16.8727272727273" style="109" customWidth="1"/>
    <col min="11511" max="11511" width="15.3727272727273" style="109" customWidth="1"/>
    <col min="11512" max="11515" width="9" style="109" hidden="1" customWidth="1"/>
    <col min="11516" max="11763" width="9" style="109"/>
    <col min="11764" max="11764" width="9.75454545454545" style="109" customWidth="1"/>
    <col min="11765" max="11765" width="44.5" style="109" customWidth="1"/>
    <col min="11766" max="11766" width="16.8727272727273" style="109" customWidth="1"/>
    <col min="11767" max="11767" width="15.3727272727273" style="109" customWidth="1"/>
    <col min="11768" max="11771" width="9" style="109" hidden="1" customWidth="1"/>
    <col min="11772" max="12019" width="9" style="109"/>
    <col min="12020" max="12020" width="9.75454545454545" style="109" customWidth="1"/>
    <col min="12021" max="12021" width="44.5" style="109" customWidth="1"/>
    <col min="12022" max="12022" width="16.8727272727273" style="109" customWidth="1"/>
    <col min="12023" max="12023" width="15.3727272727273" style="109" customWidth="1"/>
    <col min="12024" max="12027" width="9" style="109" hidden="1" customWidth="1"/>
    <col min="12028" max="12275" width="9" style="109"/>
    <col min="12276" max="12276" width="9.75454545454545" style="109" customWidth="1"/>
    <col min="12277" max="12277" width="44.5" style="109" customWidth="1"/>
    <col min="12278" max="12278" width="16.8727272727273" style="109" customWidth="1"/>
    <col min="12279" max="12279" width="15.3727272727273" style="109" customWidth="1"/>
    <col min="12280" max="12283" width="9" style="109" hidden="1" customWidth="1"/>
    <col min="12284" max="12531" width="9" style="109"/>
    <col min="12532" max="12532" width="9.75454545454545" style="109" customWidth="1"/>
    <col min="12533" max="12533" width="44.5" style="109" customWidth="1"/>
    <col min="12534" max="12534" width="16.8727272727273" style="109" customWidth="1"/>
    <col min="12535" max="12535" width="15.3727272727273" style="109" customWidth="1"/>
    <col min="12536" max="12539" width="9" style="109" hidden="1" customWidth="1"/>
    <col min="12540" max="12787" width="9" style="109"/>
    <col min="12788" max="12788" width="9.75454545454545" style="109" customWidth="1"/>
    <col min="12789" max="12789" width="44.5" style="109" customWidth="1"/>
    <col min="12790" max="12790" width="16.8727272727273" style="109" customWidth="1"/>
    <col min="12791" max="12791" width="15.3727272727273" style="109" customWidth="1"/>
    <col min="12792" max="12795" width="9" style="109" hidden="1" customWidth="1"/>
    <col min="12796" max="13043" width="9" style="109"/>
    <col min="13044" max="13044" width="9.75454545454545" style="109" customWidth="1"/>
    <col min="13045" max="13045" width="44.5" style="109" customWidth="1"/>
    <col min="13046" max="13046" width="16.8727272727273" style="109" customWidth="1"/>
    <col min="13047" max="13047" width="15.3727272727273" style="109" customWidth="1"/>
    <col min="13048" max="13051" width="9" style="109" hidden="1" customWidth="1"/>
    <col min="13052" max="13299" width="9" style="109"/>
    <col min="13300" max="13300" width="9.75454545454545" style="109" customWidth="1"/>
    <col min="13301" max="13301" width="44.5" style="109" customWidth="1"/>
    <col min="13302" max="13302" width="16.8727272727273" style="109" customWidth="1"/>
    <col min="13303" max="13303" width="15.3727272727273" style="109" customWidth="1"/>
    <col min="13304" max="13307" width="9" style="109" hidden="1" customWidth="1"/>
    <col min="13308" max="13555" width="9" style="109"/>
    <col min="13556" max="13556" width="9.75454545454545" style="109" customWidth="1"/>
    <col min="13557" max="13557" width="44.5" style="109" customWidth="1"/>
    <col min="13558" max="13558" width="16.8727272727273" style="109" customWidth="1"/>
    <col min="13559" max="13559" width="15.3727272727273" style="109" customWidth="1"/>
    <col min="13560" max="13563" width="9" style="109" hidden="1" customWidth="1"/>
    <col min="13564" max="13811" width="9" style="109"/>
    <col min="13812" max="13812" width="9.75454545454545" style="109" customWidth="1"/>
    <col min="13813" max="13813" width="44.5" style="109" customWidth="1"/>
    <col min="13814" max="13814" width="16.8727272727273" style="109" customWidth="1"/>
    <col min="13815" max="13815" width="15.3727272727273" style="109" customWidth="1"/>
    <col min="13816" max="13819" width="9" style="109" hidden="1" customWidth="1"/>
    <col min="13820" max="14067" width="9" style="109"/>
    <col min="14068" max="14068" width="9.75454545454545" style="109" customWidth="1"/>
    <col min="14069" max="14069" width="44.5" style="109" customWidth="1"/>
    <col min="14070" max="14070" width="16.8727272727273" style="109" customWidth="1"/>
    <col min="14071" max="14071" width="15.3727272727273" style="109" customWidth="1"/>
    <col min="14072" max="14075" width="9" style="109" hidden="1" customWidth="1"/>
    <col min="14076" max="14323" width="9" style="109"/>
    <col min="14324" max="14324" width="9.75454545454545" style="109" customWidth="1"/>
    <col min="14325" max="14325" width="44.5" style="109" customWidth="1"/>
    <col min="14326" max="14326" width="16.8727272727273" style="109" customWidth="1"/>
    <col min="14327" max="14327" width="15.3727272727273" style="109" customWidth="1"/>
    <col min="14328" max="14331" width="9" style="109" hidden="1" customWidth="1"/>
    <col min="14332" max="14579" width="9" style="109"/>
    <col min="14580" max="14580" width="9.75454545454545" style="109" customWidth="1"/>
    <col min="14581" max="14581" width="44.5" style="109" customWidth="1"/>
    <col min="14582" max="14582" width="16.8727272727273" style="109" customWidth="1"/>
    <col min="14583" max="14583" width="15.3727272727273" style="109" customWidth="1"/>
    <col min="14584" max="14587" width="9" style="109" hidden="1" customWidth="1"/>
    <col min="14588" max="14835" width="9" style="109"/>
    <col min="14836" max="14836" width="9.75454545454545" style="109" customWidth="1"/>
    <col min="14837" max="14837" width="44.5" style="109" customWidth="1"/>
    <col min="14838" max="14838" width="16.8727272727273" style="109" customWidth="1"/>
    <col min="14839" max="14839" width="15.3727272727273" style="109" customWidth="1"/>
    <col min="14840" max="14843" width="9" style="109" hidden="1" customWidth="1"/>
    <col min="14844" max="15091" width="9" style="109"/>
    <col min="15092" max="15092" width="9.75454545454545" style="109" customWidth="1"/>
    <col min="15093" max="15093" width="44.5" style="109" customWidth="1"/>
    <col min="15094" max="15094" width="16.8727272727273" style="109" customWidth="1"/>
    <col min="15095" max="15095" width="15.3727272727273" style="109" customWidth="1"/>
    <col min="15096" max="15099" width="9" style="109" hidden="1" customWidth="1"/>
    <col min="15100" max="15347" width="9" style="109"/>
    <col min="15348" max="15348" width="9.75454545454545" style="109" customWidth="1"/>
    <col min="15349" max="15349" width="44.5" style="109" customWidth="1"/>
    <col min="15350" max="15350" width="16.8727272727273" style="109" customWidth="1"/>
    <col min="15351" max="15351" width="15.3727272727273" style="109" customWidth="1"/>
    <col min="15352" max="15355" width="9" style="109" hidden="1" customWidth="1"/>
    <col min="15356" max="15603" width="9" style="109"/>
    <col min="15604" max="15604" width="9.75454545454545" style="109" customWidth="1"/>
    <col min="15605" max="15605" width="44.5" style="109" customWidth="1"/>
    <col min="15606" max="15606" width="16.8727272727273" style="109" customWidth="1"/>
    <col min="15607" max="15607" width="15.3727272727273" style="109" customWidth="1"/>
    <col min="15608" max="15611" width="9" style="109" hidden="1" customWidth="1"/>
    <col min="15612" max="15859" width="9" style="109"/>
    <col min="15860" max="15860" width="9.75454545454545" style="109" customWidth="1"/>
    <col min="15861" max="15861" width="44.5" style="109" customWidth="1"/>
    <col min="15862" max="15862" width="16.8727272727273" style="109" customWidth="1"/>
    <col min="15863" max="15863" width="15.3727272727273" style="109" customWidth="1"/>
    <col min="15864" max="15867" width="9" style="109" hidden="1" customWidth="1"/>
    <col min="15868" max="16115" width="9" style="109"/>
    <col min="16116" max="16116" width="9.75454545454545" style="109" customWidth="1"/>
    <col min="16117" max="16117" width="44.5" style="109" customWidth="1"/>
    <col min="16118" max="16118" width="16.8727272727273" style="109" customWidth="1"/>
    <col min="16119" max="16119" width="15.3727272727273" style="109" customWidth="1"/>
    <col min="16120" max="16123" width="9" style="109" hidden="1" customWidth="1"/>
    <col min="16124" max="16384" width="9" style="109"/>
  </cols>
  <sheetData>
    <row r="1" customHeight="1" spans="1:4">
      <c r="A1" s="235" t="s">
        <v>1186</v>
      </c>
      <c r="B1" s="235"/>
      <c r="C1" s="235"/>
      <c r="D1" s="235"/>
    </row>
    <row r="2" customHeight="1" spans="2:4">
      <c r="B2" s="223"/>
      <c r="D2" s="236" t="s">
        <v>50</v>
      </c>
    </row>
    <row r="3" s="106" customFormat="1" customHeight="1" spans="1:4">
      <c r="A3" s="237" t="s">
        <v>51</v>
      </c>
      <c r="B3" s="237" t="s">
        <v>52</v>
      </c>
      <c r="C3" s="238" t="s">
        <v>53</v>
      </c>
      <c r="D3" s="239"/>
    </row>
    <row r="4" s="106" customFormat="1" ht="26.25" customHeight="1" spans="1:4">
      <c r="A4" s="144"/>
      <c r="B4" s="144"/>
      <c r="C4" s="240"/>
      <c r="D4" s="143" t="s">
        <v>54</v>
      </c>
    </row>
    <row r="5" s="136" customFormat="1" customHeight="1" spans="1:4">
      <c r="A5" s="241">
        <v>201</v>
      </c>
      <c r="B5" s="146" t="s">
        <v>55</v>
      </c>
      <c r="C5" s="147">
        <f>C6+C18+C27+C38+C50+C61+C72+C84+C93+C106+C116+C125+C136+C149+C156+C164+C170+C177+C184+C191+C198+C205+C213+C219+C225+C232+C247</f>
        <v>50547</v>
      </c>
      <c r="D5" s="147">
        <f>D6+D18+D27+D38+D50+D61+D72+D84+D93+D106+D116+D125+D136+D149+D156+D164+D170+D177+D184+D191+D198+D205+D213+D219+D225+D232+D247</f>
        <v>35</v>
      </c>
    </row>
    <row r="6" s="136" customFormat="1" customHeight="1" spans="1:4">
      <c r="A6" s="241">
        <v>20101</v>
      </c>
      <c r="B6" s="146" t="s">
        <v>56</v>
      </c>
      <c r="C6" s="147">
        <f>SUM(C7:C17)</f>
        <v>1716</v>
      </c>
      <c r="D6" s="147">
        <f>SUM(D7:D17)</f>
        <v>0</v>
      </c>
    </row>
    <row r="7" s="136" customFormat="1" customHeight="1" spans="1:4">
      <c r="A7" s="241">
        <v>2010101</v>
      </c>
      <c r="B7" s="148" t="s">
        <v>57</v>
      </c>
      <c r="C7" s="147">
        <v>1218</v>
      </c>
      <c r="D7" s="147"/>
    </row>
    <row r="8" s="136" customFormat="1" customHeight="1" spans="1:4">
      <c r="A8" s="241">
        <v>2010102</v>
      </c>
      <c r="B8" s="148" t="s">
        <v>58</v>
      </c>
      <c r="C8" s="147">
        <v>196</v>
      </c>
      <c r="D8" s="147"/>
    </row>
    <row r="9" s="136" customFormat="1" customHeight="1" spans="1:4">
      <c r="A9" s="241">
        <v>2010103</v>
      </c>
      <c r="B9" s="148" t="s">
        <v>59</v>
      </c>
      <c r="C9" s="147">
        <v>0</v>
      </c>
      <c r="D9" s="147"/>
    </row>
    <row r="10" s="136" customFormat="1" customHeight="1" spans="1:4">
      <c r="A10" s="241">
        <v>2010104</v>
      </c>
      <c r="B10" s="148" t="s">
        <v>60</v>
      </c>
      <c r="C10" s="147">
        <v>100</v>
      </c>
      <c r="D10" s="147"/>
    </row>
    <row r="11" s="136" customFormat="1" customHeight="1" spans="1:4">
      <c r="A11" s="241">
        <v>2010105</v>
      </c>
      <c r="B11" s="148" t="s">
        <v>61</v>
      </c>
      <c r="C11" s="147">
        <v>33</v>
      </c>
      <c r="D11" s="147"/>
    </row>
    <row r="12" s="136" customFormat="1" customHeight="1" spans="1:4">
      <c r="A12" s="241">
        <v>2010106</v>
      </c>
      <c r="B12" s="148" t="s">
        <v>62</v>
      </c>
      <c r="C12" s="147">
        <v>27</v>
      </c>
      <c r="D12" s="147"/>
    </row>
    <row r="13" s="136" customFormat="1" customHeight="1" spans="1:4">
      <c r="A13" s="241">
        <v>2010107</v>
      </c>
      <c r="B13" s="148" t="s">
        <v>63</v>
      </c>
      <c r="C13" s="147">
        <v>0</v>
      </c>
      <c r="D13" s="147"/>
    </row>
    <row r="14" s="136" customFormat="1" customHeight="1" spans="1:4">
      <c r="A14" s="241">
        <v>2010108</v>
      </c>
      <c r="B14" s="148" t="s">
        <v>64</v>
      </c>
      <c r="C14" s="147">
        <v>100</v>
      </c>
      <c r="D14" s="147"/>
    </row>
    <row r="15" s="136" customFormat="1" customHeight="1" spans="1:4">
      <c r="A15" s="241">
        <v>2010109</v>
      </c>
      <c r="B15" s="148" t="s">
        <v>65</v>
      </c>
      <c r="C15" s="147">
        <v>0</v>
      </c>
      <c r="D15" s="147"/>
    </row>
    <row r="16" s="232" customFormat="1" customHeight="1" spans="1:4">
      <c r="A16" s="241">
        <v>2010150</v>
      </c>
      <c r="B16" s="148" t="s">
        <v>66</v>
      </c>
      <c r="C16" s="147">
        <v>42</v>
      </c>
      <c r="D16" s="147"/>
    </row>
    <row r="17" s="136" customFormat="1" customHeight="1" spans="1:4">
      <c r="A17" s="241">
        <v>2010199</v>
      </c>
      <c r="B17" s="148" t="s">
        <v>67</v>
      </c>
      <c r="C17" s="147">
        <v>0</v>
      </c>
      <c r="D17" s="147"/>
    </row>
    <row r="18" s="136" customFormat="1" customHeight="1" spans="1:4">
      <c r="A18" s="241">
        <v>20102</v>
      </c>
      <c r="B18" s="146" t="s">
        <v>68</v>
      </c>
      <c r="C18" s="147">
        <f>SUM(C19:C26)</f>
        <v>1573</v>
      </c>
      <c r="D18" s="147">
        <f>SUM(D19:D26)</f>
        <v>0</v>
      </c>
    </row>
    <row r="19" s="136" customFormat="1" customHeight="1" spans="1:4">
      <c r="A19" s="241">
        <v>2010201</v>
      </c>
      <c r="B19" s="148" t="s">
        <v>57</v>
      </c>
      <c r="C19" s="147">
        <v>1178</v>
      </c>
      <c r="D19" s="147"/>
    </row>
    <row r="20" s="136" customFormat="1" customHeight="1" spans="1:4">
      <c r="A20" s="241">
        <v>2010202</v>
      </c>
      <c r="B20" s="148" t="s">
        <v>58</v>
      </c>
      <c r="C20" s="147">
        <v>132</v>
      </c>
      <c r="D20" s="147"/>
    </row>
    <row r="21" s="136" customFormat="1" customHeight="1" spans="1:4">
      <c r="A21" s="241">
        <v>2010203</v>
      </c>
      <c r="B21" s="148" t="s">
        <v>59</v>
      </c>
      <c r="C21" s="147">
        <v>0</v>
      </c>
      <c r="D21" s="147"/>
    </row>
    <row r="22" s="136" customFormat="1" customHeight="1" spans="1:4">
      <c r="A22" s="241">
        <v>2010204</v>
      </c>
      <c r="B22" s="148" t="s">
        <v>69</v>
      </c>
      <c r="C22" s="147">
        <v>104</v>
      </c>
      <c r="D22" s="147"/>
    </row>
    <row r="23" s="136" customFormat="1" customHeight="1" spans="1:4">
      <c r="A23" s="241">
        <v>2010205</v>
      </c>
      <c r="B23" s="148" t="s">
        <v>70</v>
      </c>
      <c r="C23" s="147">
        <v>113</v>
      </c>
      <c r="D23" s="147"/>
    </row>
    <row r="24" s="136" customFormat="1" customHeight="1" spans="1:4">
      <c r="A24" s="241">
        <v>2010206</v>
      </c>
      <c r="B24" s="148" t="s">
        <v>71</v>
      </c>
      <c r="C24" s="147">
        <v>10</v>
      </c>
      <c r="D24" s="147"/>
    </row>
    <row r="25" s="232" customFormat="1" customHeight="1" spans="1:4">
      <c r="A25" s="241">
        <v>2010250</v>
      </c>
      <c r="B25" s="148" t="s">
        <v>66</v>
      </c>
      <c r="C25" s="147">
        <v>36</v>
      </c>
      <c r="D25" s="147"/>
    </row>
    <row r="26" s="136" customFormat="1" customHeight="1" spans="1:4">
      <c r="A26" s="241">
        <v>2010299</v>
      </c>
      <c r="B26" s="148" t="s">
        <v>72</v>
      </c>
      <c r="C26" s="147">
        <v>0</v>
      </c>
      <c r="D26" s="147"/>
    </row>
    <row r="27" s="136" customFormat="1" customHeight="1" spans="1:4">
      <c r="A27" s="241">
        <v>20103</v>
      </c>
      <c r="B27" s="146" t="s">
        <v>73</v>
      </c>
      <c r="C27" s="147">
        <f>SUM(C28:C37)</f>
        <v>8855</v>
      </c>
      <c r="D27" s="147">
        <f>SUM(D28:D37)</f>
        <v>0</v>
      </c>
    </row>
    <row r="28" s="136" customFormat="1" customHeight="1" spans="1:4">
      <c r="A28" s="241">
        <v>2010301</v>
      </c>
      <c r="B28" s="148" t="s">
        <v>57</v>
      </c>
      <c r="C28" s="147">
        <v>5332</v>
      </c>
      <c r="D28" s="147"/>
    </row>
    <row r="29" s="136" customFormat="1" customHeight="1" spans="1:4">
      <c r="A29" s="241">
        <v>2010302</v>
      </c>
      <c r="B29" s="148" t="s">
        <v>58</v>
      </c>
      <c r="C29" s="147">
        <v>1719</v>
      </c>
      <c r="D29" s="147"/>
    </row>
    <row r="30" s="136" customFormat="1" customHeight="1" spans="1:4">
      <c r="A30" s="241">
        <v>2010303</v>
      </c>
      <c r="B30" s="148" t="s">
        <v>59</v>
      </c>
      <c r="C30" s="147">
        <v>239</v>
      </c>
      <c r="D30" s="147"/>
    </row>
    <row r="31" s="136" customFormat="1" customHeight="1" spans="1:4">
      <c r="A31" s="241">
        <v>2010304</v>
      </c>
      <c r="B31" s="148" t="s">
        <v>74</v>
      </c>
      <c r="C31" s="147">
        <v>0</v>
      </c>
      <c r="D31" s="147"/>
    </row>
    <row r="32" s="136" customFormat="1" customHeight="1" spans="1:4">
      <c r="A32" s="241">
        <v>2010305</v>
      </c>
      <c r="B32" s="148" t="s">
        <v>75</v>
      </c>
      <c r="C32" s="147">
        <v>0</v>
      </c>
      <c r="D32" s="147"/>
    </row>
    <row r="33" s="136" customFormat="1" customHeight="1" spans="1:4">
      <c r="A33" s="241">
        <v>2010306</v>
      </c>
      <c r="B33" s="148" t="s">
        <v>76</v>
      </c>
      <c r="C33" s="147">
        <v>0</v>
      </c>
      <c r="D33" s="147"/>
    </row>
    <row r="34" s="136" customFormat="1" customHeight="1" spans="1:4">
      <c r="A34" s="241">
        <v>2010308</v>
      </c>
      <c r="B34" s="148" t="s">
        <v>77</v>
      </c>
      <c r="C34" s="147">
        <v>47</v>
      </c>
      <c r="D34" s="147"/>
    </row>
    <row r="35" s="136" customFormat="1" customHeight="1" spans="1:4">
      <c r="A35" s="241">
        <v>2010309</v>
      </c>
      <c r="B35" s="148" t="s">
        <v>78</v>
      </c>
      <c r="C35" s="147">
        <v>0</v>
      </c>
      <c r="D35" s="147"/>
    </row>
    <row r="36" s="136" customFormat="1" customHeight="1" spans="1:4">
      <c r="A36" s="241">
        <v>2010350</v>
      </c>
      <c r="B36" s="148" t="s">
        <v>66</v>
      </c>
      <c r="C36" s="147">
        <v>1152</v>
      </c>
      <c r="D36" s="147"/>
    </row>
    <row r="37" s="232" customFormat="1" customHeight="1" spans="1:4">
      <c r="A37" s="241">
        <v>2010399</v>
      </c>
      <c r="B37" s="148" t="s">
        <v>79</v>
      </c>
      <c r="C37" s="147">
        <v>366</v>
      </c>
      <c r="D37" s="147"/>
    </row>
    <row r="38" s="136" customFormat="1" customHeight="1" spans="1:4">
      <c r="A38" s="241">
        <v>20104</v>
      </c>
      <c r="B38" s="146" t="s">
        <v>80</v>
      </c>
      <c r="C38" s="147">
        <f>SUM(C39:C49)</f>
        <v>1838</v>
      </c>
      <c r="D38" s="147">
        <f>SUM(D39:D49)</f>
        <v>0</v>
      </c>
    </row>
    <row r="39" s="136" customFormat="1" customHeight="1" spans="1:4">
      <c r="A39" s="241">
        <v>2010401</v>
      </c>
      <c r="B39" s="148" t="s">
        <v>57</v>
      </c>
      <c r="C39" s="147">
        <v>1610</v>
      </c>
      <c r="D39" s="147"/>
    </row>
    <row r="40" s="136" customFormat="1" customHeight="1" spans="1:4">
      <c r="A40" s="241">
        <v>2010402</v>
      </c>
      <c r="B40" s="148" t="s">
        <v>58</v>
      </c>
      <c r="C40" s="147">
        <v>41</v>
      </c>
      <c r="D40" s="147"/>
    </row>
    <row r="41" s="136" customFormat="1" customHeight="1" spans="1:4">
      <c r="A41" s="241">
        <v>2010403</v>
      </c>
      <c r="B41" s="148" t="s">
        <v>59</v>
      </c>
      <c r="C41" s="147">
        <v>0</v>
      </c>
      <c r="D41" s="147"/>
    </row>
    <row r="42" s="136" customFormat="1" customHeight="1" spans="1:4">
      <c r="A42" s="241">
        <v>2010404</v>
      </c>
      <c r="B42" s="148" t="s">
        <v>81</v>
      </c>
      <c r="C42" s="147">
        <v>0</v>
      </c>
      <c r="D42" s="147"/>
    </row>
    <row r="43" s="136" customFormat="1" customHeight="1" spans="1:4">
      <c r="A43" s="241">
        <v>2010405</v>
      </c>
      <c r="B43" s="148" t="s">
        <v>82</v>
      </c>
      <c r="C43" s="147">
        <v>0</v>
      </c>
      <c r="D43" s="147"/>
    </row>
    <row r="44" s="136" customFormat="1" customHeight="1" spans="1:4">
      <c r="A44" s="241">
        <v>2010406</v>
      </c>
      <c r="B44" s="148" t="s">
        <v>83</v>
      </c>
      <c r="C44" s="147">
        <v>0</v>
      </c>
      <c r="D44" s="147"/>
    </row>
    <row r="45" s="136" customFormat="1" customHeight="1" spans="1:4">
      <c r="A45" s="241">
        <v>2010407</v>
      </c>
      <c r="B45" s="148" t="s">
        <v>84</v>
      </c>
      <c r="C45" s="147">
        <v>0</v>
      </c>
      <c r="D45" s="147"/>
    </row>
    <row r="46" s="136" customFormat="1" customHeight="1" spans="1:4">
      <c r="A46" s="241">
        <v>2010408</v>
      </c>
      <c r="B46" s="148" t="s">
        <v>85</v>
      </c>
      <c r="C46" s="147">
        <v>5</v>
      </c>
      <c r="D46" s="147"/>
    </row>
    <row r="47" s="136" customFormat="1" customHeight="1" spans="1:4">
      <c r="A47" s="241"/>
      <c r="B47" s="148" t="s">
        <v>86</v>
      </c>
      <c r="C47" s="147"/>
      <c r="D47" s="147"/>
    </row>
    <row r="48" s="136" customFormat="1" customHeight="1" spans="1:4">
      <c r="A48" s="241">
        <v>2010450</v>
      </c>
      <c r="B48" s="148" t="s">
        <v>66</v>
      </c>
      <c r="C48" s="147">
        <v>172</v>
      </c>
      <c r="D48" s="147"/>
    </row>
    <row r="49" s="232" customFormat="1" customHeight="1" spans="1:4">
      <c r="A49" s="241">
        <v>2010499</v>
      </c>
      <c r="B49" s="148" t="s">
        <v>87</v>
      </c>
      <c r="C49" s="147">
        <v>10</v>
      </c>
      <c r="D49" s="147"/>
    </row>
    <row r="50" s="136" customFormat="1" customHeight="1" spans="1:4">
      <c r="A50" s="241">
        <v>20105</v>
      </c>
      <c r="B50" s="146" t="s">
        <v>88</v>
      </c>
      <c r="C50" s="147">
        <f>SUM(C51:C60)</f>
        <v>1235</v>
      </c>
      <c r="D50" s="147">
        <f>SUM(D51:D60)</f>
        <v>0</v>
      </c>
    </row>
    <row r="51" s="136" customFormat="1" customHeight="1" spans="1:4">
      <c r="A51" s="241">
        <v>2010501</v>
      </c>
      <c r="B51" s="148" t="s">
        <v>57</v>
      </c>
      <c r="C51" s="147">
        <v>879</v>
      </c>
      <c r="D51" s="147"/>
    </row>
    <row r="52" s="136" customFormat="1" customHeight="1" spans="1:4">
      <c r="A52" s="241">
        <v>2010502</v>
      </c>
      <c r="B52" s="148" t="s">
        <v>58</v>
      </c>
      <c r="C52" s="147">
        <v>60</v>
      </c>
      <c r="D52" s="147"/>
    </row>
    <row r="53" s="136" customFormat="1" customHeight="1" spans="1:4">
      <c r="A53" s="241">
        <v>2010503</v>
      </c>
      <c r="B53" s="148" t="s">
        <v>59</v>
      </c>
      <c r="C53" s="147">
        <v>0</v>
      </c>
      <c r="D53" s="147"/>
    </row>
    <row r="54" s="136" customFormat="1" customHeight="1" spans="1:4">
      <c r="A54" s="241">
        <v>2010504</v>
      </c>
      <c r="B54" s="148" t="s">
        <v>89</v>
      </c>
      <c r="C54" s="147">
        <v>0</v>
      </c>
      <c r="D54" s="147"/>
    </row>
    <row r="55" s="136" customFormat="1" customHeight="1" spans="1:4">
      <c r="A55" s="241">
        <v>2010505</v>
      </c>
      <c r="B55" s="148" t="s">
        <v>90</v>
      </c>
      <c r="C55" s="147">
        <v>0</v>
      </c>
      <c r="D55" s="147"/>
    </row>
    <row r="56" s="136" customFormat="1" customHeight="1" spans="1:4">
      <c r="A56" s="241">
        <v>2010506</v>
      </c>
      <c r="B56" s="148" t="s">
        <v>91</v>
      </c>
      <c r="C56" s="147">
        <v>0</v>
      </c>
      <c r="D56" s="147"/>
    </row>
    <row r="57" s="136" customFormat="1" customHeight="1" spans="1:4">
      <c r="A57" s="241">
        <v>2010507</v>
      </c>
      <c r="B57" s="148" t="s">
        <v>92</v>
      </c>
      <c r="C57" s="147">
        <v>120</v>
      </c>
      <c r="D57" s="147"/>
    </row>
    <row r="58" s="136" customFormat="1" customHeight="1" spans="1:4">
      <c r="A58" s="241">
        <v>2010508</v>
      </c>
      <c r="B58" s="148" t="s">
        <v>93</v>
      </c>
      <c r="C58" s="147">
        <v>96</v>
      </c>
      <c r="D58" s="147"/>
    </row>
    <row r="59" s="136" customFormat="1" customHeight="1" spans="1:4">
      <c r="A59" s="241">
        <v>2010550</v>
      </c>
      <c r="B59" s="148" t="s">
        <v>66</v>
      </c>
      <c r="C59" s="147">
        <v>80</v>
      </c>
      <c r="D59" s="147"/>
    </row>
    <row r="60" s="232" customFormat="1" customHeight="1" spans="1:4">
      <c r="A60" s="241">
        <v>2010599</v>
      </c>
      <c r="B60" s="148" t="s">
        <v>94</v>
      </c>
      <c r="C60" s="147">
        <v>0</v>
      </c>
      <c r="D60" s="147"/>
    </row>
    <row r="61" s="136" customFormat="1" customHeight="1" spans="1:4">
      <c r="A61" s="241">
        <v>20106</v>
      </c>
      <c r="B61" s="146" t="s">
        <v>95</v>
      </c>
      <c r="C61" s="147">
        <f>SUM(C62:C71)</f>
        <v>2412</v>
      </c>
      <c r="D61" s="147">
        <f>SUM(D62:D71)</f>
        <v>0</v>
      </c>
    </row>
    <row r="62" s="136" customFormat="1" customHeight="1" spans="1:4">
      <c r="A62" s="241">
        <v>2010601</v>
      </c>
      <c r="B62" s="148" t="s">
        <v>57</v>
      </c>
      <c r="C62" s="147">
        <v>2104</v>
      </c>
      <c r="D62" s="147"/>
    </row>
    <row r="63" s="136" customFormat="1" customHeight="1" spans="1:4">
      <c r="A63" s="241">
        <v>2010602</v>
      </c>
      <c r="B63" s="148" t="s">
        <v>58</v>
      </c>
      <c r="C63" s="147">
        <v>62</v>
      </c>
      <c r="D63" s="147"/>
    </row>
    <row r="64" s="136" customFormat="1" customHeight="1" spans="1:4">
      <c r="A64" s="241">
        <v>2010603</v>
      </c>
      <c r="B64" s="148" t="s">
        <v>59</v>
      </c>
      <c r="C64" s="147">
        <v>0</v>
      </c>
      <c r="D64" s="147"/>
    </row>
    <row r="65" s="136" customFormat="1" customHeight="1" spans="1:4">
      <c r="A65" s="241">
        <v>2010604</v>
      </c>
      <c r="B65" s="148" t="s">
        <v>96</v>
      </c>
      <c r="C65" s="147">
        <v>0</v>
      </c>
      <c r="D65" s="147"/>
    </row>
    <row r="66" s="136" customFormat="1" customHeight="1" spans="1:4">
      <c r="A66" s="241">
        <v>2010605</v>
      </c>
      <c r="B66" s="148" t="s">
        <v>97</v>
      </c>
      <c r="C66" s="147">
        <v>0</v>
      </c>
      <c r="D66" s="147"/>
    </row>
    <row r="67" s="136" customFormat="1" customHeight="1" spans="1:4">
      <c r="A67" s="241">
        <v>2010606</v>
      </c>
      <c r="B67" s="148" t="s">
        <v>98</v>
      </c>
      <c r="C67" s="147">
        <v>0</v>
      </c>
      <c r="D67" s="147"/>
    </row>
    <row r="68" s="136" customFormat="1" customHeight="1" spans="1:4">
      <c r="A68" s="241">
        <v>2010607</v>
      </c>
      <c r="B68" s="148" t="s">
        <v>99</v>
      </c>
      <c r="C68" s="147">
        <v>27</v>
      </c>
      <c r="D68" s="147"/>
    </row>
    <row r="69" s="136" customFormat="1" customHeight="1" spans="1:4">
      <c r="A69" s="241">
        <v>2010608</v>
      </c>
      <c r="B69" s="148" t="s">
        <v>100</v>
      </c>
      <c r="C69" s="147">
        <v>0</v>
      </c>
      <c r="D69" s="147"/>
    </row>
    <row r="70" s="136" customFormat="1" customHeight="1" spans="1:4">
      <c r="A70" s="241">
        <v>2010650</v>
      </c>
      <c r="B70" s="148" t="s">
        <v>66</v>
      </c>
      <c r="C70" s="147">
        <v>199</v>
      </c>
      <c r="D70" s="147"/>
    </row>
    <row r="71" s="232" customFormat="1" customHeight="1" spans="1:4">
      <c r="A71" s="241">
        <v>2010699</v>
      </c>
      <c r="B71" s="148" t="s">
        <v>101</v>
      </c>
      <c r="C71" s="147">
        <v>20</v>
      </c>
      <c r="D71" s="147"/>
    </row>
    <row r="72" s="136" customFormat="1" customHeight="1" spans="1:4">
      <c r="A72" s="241">
        <v>20107</v>
      </c>
      <c r="B72" s="146" t="s">
        <v>102</v>
      </c>
      <c r="C72" s="147">
        <f>SUM(C73:C83)</f>
        <v>1048</v>
      </c>
      <c r="D72" s="147">
        <f>SUM(D73:D83)</f>
        <v>0</v>
      </c>
    </row>
    <row r="73" s="136" customFormat="1" customHeight="1" spans="1:4">
      <c r="A73" s="241">
        <v>2010701</v>
      </c>
      <c r="B73" s="148" t="s">
        <v>57</v>
      </c>
      <c r="C73" s="147">
        <v>1048</v>
      </c>
      <c r="D73" s="147"/>
    </row>
    <row r="74" s="136" customFormat="1" customHeight="1" spans="1:4">
      <c r="A74" s="241">
        <v>2010702</v>
      </c>
      <c r="B74" s="148" t="s">
        <v>58</v>
      </c>
      <c r="C74" s="147">
        <v>0</v>
      </c>
      <c r="D74" s="147"/>
    </row>
    <row r="75" s="136" customFormat="1" customHeight="1" spans="1:4">
      <c r="A75" s="241">
        <v>2010703</v>
      </c>
      <c r="B75" s="148" t="s">
        <v>59</v>
      </c>
      <c r="C75" s="147">
        <v>0</v>
      </c>
      <c r="D75" s="147"/>
    </row>
    <row r="76" s="136" customFormat="1" customHeight="1" spans="1:4">
      <c r="A76" s="241">
        <v>2010704</v>
      </c>
      <c r="B76" s="148" t="s">
        <v>103</v>
      </c>
      <c r="C76" s="147">
        <v>0</v>
      </c>
      <c r="D76" s="147"/>
    </row>
    <row r="77" s="136" customFormat="1" customHeight="1" spans="1:4">
      <c r="A77" s="241">
        <v>2010705</v>
      </c>
      <c r="B77" s="148" t="s">
        <v>104</v>
      </c>
      <c r="C77" s="147">
        <v>0</v>
      </c>
      <c r="D77" s="147"/>
    </row>
    <row r="78" s="136" customFormat="1" customHeight="1" spans="1:4">
      <c r="A78" s="241">
        <v>2010706</v>
      </c>
      <c r="B78" s="148" t="s">
        <v>105</v>
      </c>
      <c r="C78" s="147">
        <v>0</v>
      </c>
      <c r="D78" s="147"/>
    </row>
    <row r="79" s="136" customFormat="1" customHeight="1" spans="1:4">
      <c r="A79" s="241">
        <v>2010707</v>
      </c>
      <c r="B79" s="148" t="s">
        <v>106</v>
      </c>
      <c r="C79" s="147">
        <v>0</v>
      </c>
      <c r="D79" s="147"/>
    </row>
    <row r="80" s="136" customFormat="1" customHeight="1" spans="1:4">
      <c r="A80" s="241">
        <v>2010708</v>
      </c>
      <c r="B80" s="148" t="s">
        <v>107</v>
      </c>
      <c r="C80" s="147">
        <v>0</v>
      </c>
      <c r="D80" s="147"/>
    </row>
    <row r="81" s="136" customFormat="1" customHeight="1" spans="1:4">
      <c r="A81" s="241">
        <v>2010709</v>
      </c>
      <c r="B81" s="148" t="s">
        <v>99</v>
      </c>
      <c r="C81" s="147">
        <v>0</v>
      </c>
      <c r="D81" s="147"/>
    </row>
    <row r="82" s="136" customFormat="1" customHeight="1" spans="1:4">
      <c r="A82" s="241">
        <v>2010750</v>
      </c>
      <c r="B82" s="148" t="s">
        <v>66</v>
      </c>
      <c r="C82" s="147">
        <v>0</v>
      </c>
      <c r="D82" s="147"/>
    </row>
    <row r="83" s="232" customFormat="1" customHeight="1" spans="1:4">
      <c r="A83" s="241">
        <v>2010799</v>
      </c>
      <c r="B83" s="148" t="s">
        <v>108</v>
      </c>
      <c r="C83" s="147">
        <v>0</v>
      </c>
      <c r="D83" s="147"/>
    </row>
    <row r="84" s="136" customFormat="1" customHeight="1" spans="1:4">
      <c r="A84" s="241">
        <v>20108</v>
      </c>
      <c r="B84" s="146" t="s">
        <v>109</v>
      </c>
      <c r="C84" s="147">
        <f>SUM(C85:C92)</f>
        <v>1248</v>
      </c>
      <c r="D84" s="147">
        <f>SUM(D85:D92)</f>
        <v>0</v>
      </c>
    </row>
    <row r="85" s="136" customFormat="1" customHeight="1" spans="1:4">
      <c r="A85" s="241">
        <v>2010801</v>
      </c>
      <c r="B85" s="148" t="s">
        <v>57</v>
      </c>
      <c r="C85" s="147">
        <v>1122</v>
      </c>
      <c r="D85" s="147"/>
    </row>
    <row r="86" s="136" customFormat="1" customHeight="1" spans="1:4">
      <c r="A86" s="241">
        <v>2010802</v>
      </c>
      <c r="B86" s="148" t="s">
        <v>58</v>
      </c>
      <c r="C86" s="147">
        <v>90</v>
      </c>
      <c r="D86" s="147"/>
    </row>
    <row r="87" s="136" customFormat="1" customHeight="1" spans="1:4">
      <c r="A87" s="241">
        <v>2010803</v>
      </c>
      <c r="B87" s="148" t="s">
        <v>59</v>
      </c>
      <c r="C87" s="147">
        <v>0</v>
      </c>
      <c r="D87" s="147"/>
    </row>
    <row r="88" s="136" customFormat="1" customHeight="1" spans="1:4">
      <c r="A88" s="241">
        <v>2010804</v>
      </c>
      <c r="B88" s="148" t="s">
        <v>110</v>
      </c>
      <c r="C88" s="147">
        <v>0</v>
      </c>
      <c r="D88" s="147"/>
    </row>
    <row r="89" s="136" customFormat="1" customHeight="1" spans="1:4">
      <c r="A89" s="241">
        <v>2010805</v>
      </c>
      <c r="B89" s="148" t="s">
        <v>111</v>
      </c>
      <c r="C89" s="147">
        <v>0</v>
      </c>
      <c r="D89" s="147"/>
    </row>
    <row r="90" s="136" customFormat="1" customHeight="1" spans="1:4">
      <c r="A90" s="241">
        <v>2010806</v>
      </c>
      <c r="B90" s="148" t="s">
        <v>99</v>
      </c>
      <c r="C90" s="147">
        <v>0</v>
      </c>
      <c r="D90" s="147"/>
    </row>
    <row r="91" s="136" customFormat="1" customHeight="1" spans="1:4">
      <c r="A91" s="241">
        <v>2010850</v>
      </c>
      <c r="B91" s="148" t="s">
        <v>66</v>
      </c>
      <c r="C91" s="147">
        <v>36</v>
      </c>
      <c r="D91" s="147"/>
    </row>
    <row r="92" s="232" customFormat="1" customHeight="1" spans="1:4">
      <c r="A92" s="241">
        <v>2010899</v>
      </c>
      <c r="B92" s="148" t="s">
        <v>112</v>
      </c>
      <c r="C92" s="147">
        <v>0</v>
      </c>
      <c r="D92" s="147"/>
    </row>
    <row r="93" s="136" customFormat="1" customHeight="1" spans="1:4">
      <c r="A93" s="241">
        <v>20109</v>
      </c>
      <c r="B93" s="146" t="s">
        <v>113</v>
      </c>
      <c r="C93" s="147">
        <f>SUM(C94:C105)</f>
        <v>41</v>
      </c>
      <c r="D93" s="147">
        <f>SUM(D94:D105)</f>
        <v>0</v>
      </c>
    </row>
    <row r="94" s="136" customFormat="1" customHeight="1" spans="1:4">
      <c r="A94" s="241">
        <v>2010901</v>
      </c>
      <c r="B94" s="148" t="s">
        <v>57</v>
      </c>
      <c r="C94" s="147">
        <v>0</v>
      </c>
      <c r="D94" s="147"/>
    </row>
    <row r="95" s="136" customFormat="1" customHeight="1" spans="1:4">
      <c r="A95" s="241">
        <v>2010902</v>
      </c>
      <c r="B95" s="148" t="s">
        <v>58</v>
      </c>
      <c r="C95" s="147">
        <v>41</v>
      </c>
      <c r="D95" s="147"/>
    </row>
    <row r="96" s="136" customFormat="1" customHeight="1" spans="1:4">
      <c r="A96" s="241">
        <v>2010903</v>
      </c>
      <c r="B96" s="148" t="s">
        <v>59</v>
      </c>
      <c r="C96" s="147">
        <v>0</v>
      </c>
      <c r="D96" s="147"/>
    </row>
    <row r="97" s="136" customFormat="1" customHeight="1" spans="1:4">
      <c r="A97" s="241">
        <v>2010905</v>
      </c>
      <c r="B97" s="148" t="s">
        <v>114</v>
      </c>
      <c r="C97" s="147">
        <v>0</v>
      </c>
      <c r="D97" s="147"/>
    </row>
    <row r="98" s="136" customFormat="1" customHeight="1" spans="1:4">
      <c r="A98" s="241">
        <v>2010907</v>
      </c>
      <c r="B98" s="148" t="s">
        <v>115</v>
      </c>
      <c r="C98" s="147">
        <v>0</v>
      </c>
      <c r="D98" s="147"/>
    </row>
    <row r="99" s="136" customFormat="1" customHeight="1" spans="1:4">
      <c r="A99" s="241">
        <v>2010908</v>
      </c>
      <c r="B99" s="148" t="s">
        <v>99</v>
      </c>
      <c r="C99" s="147">
        <v>0</v>
      </c>
      <c r="D99" s="147"/>
    </row>
    <row r="100" s="136" customFormat="1" customHeight="1" spans="1:4">
      <c r="A100" s="241">
        <v>2010909</v>
      </c>
      <c r="B100" s="148" t="s">
        <v>116</v>
      </c>
      <c r="C100" s="147">
        <v>0</v>
      </c>
      <c r="D100" s="147"/>
    </row>
    <row r="101" s="136" customFormat="1" customHeight="1" spans="1:4">
      <c r="A101" s="241">
        <v>2010910</v>
      </c>
      <c r="B101" s="148" t="s">
        <v>117</v>
      </c>
      <c r="C101" s="147">
        <v>0</v>
      </c>
      <c r="D101" s="147"/>
    </row>
    <row r="102" s="232" customFormat="1" customHeight="1" spans="1:4">
      <c r="A102" s="241">
        <v>2010911</v>
      </c>
      <c r="B102" s="148" t="s">
        <v>118</v>
      </c>
      <c r="C102" s="147">
        <v>0</v>
      </c>
      <c r="D102" s="147"/>
    </row>
    <row r="103" s="136" customFormat="1" customHeight="1" spans="1:4">
      <c r="A103" s="241">
        <v>2010912</v>
      </c>
      <c r="B103" s="148" t="s">
        <v>119</v>
      </c>
      <c r="C103" s="147">
        <v>0</v>
      </c>
      <c r="D103" s="147"/>
    </row>
    <row r="104" s="136" customFormat="1" customHeight="1" spans="1:4">
      <c r="A104" s="241">
        <v>2010950</v>
      </c>
      <c r="B104" s="148" t="s">
        <v>66</v>
      </c>
      <c r="C104" s="147">
        <v>0</v>
      </c>
      <c r="D104" s="147"/>
    </row>
    <row r="105" s="136" customFormat="1" customHeight="1" spans="1:4">
      <c r="A105" s="241">
        <v>2010999</v>
      </c>
      <c r="B105" s="148" t="s">
        <v>120</v>
      </c>
      <c r="C105" s="147">
        <v>0</v>
      </c>
      <c r="D105" s="147"/>
    </row>
    <row r="106" s="136" customFormat="1" customHeight="1" spans="1:4">
      <c r="A106" s="241">
        <v>20110</v>
      </c>
      <c r="B106" s="146" t="s">
        <v>121</v>
      </c>
      <c r="C106" s="147">
        <f>SUM(C107:C115)</f>
        <v>5779</v>
      </c>
      <c r="D106" s="147">
        <f>SUM(D107:D115)</f>
        <v>0</v>
      </c>
    </row>
    <row r="107" s="136" customFormat="1" customHeight="1" spans="1:4">
      <c r="A107" s="241">
        <v>2011001</v>
      </c>
      <c r="B107" s="148" t="s">
        <v>57</v>
      </c>
      <c r="C107" s="147">
        <v>1170</v>
      </c>
      <c r="D107" s="147"/>
    </row>
    <row r="108" s="136" customFormat="1" customHeight="1" spans="1:4">
      <c r="A108" s="241">
        <v>2011002</v>
      </c>
      <c r="B108" s="148" t="s">
        <v>58</v>
      </c>
      <c r="C108" s="147">
        <v>0</v>
      </c>
      <c r="D108" s="147"/>
    </row>
    <row r="109" s="136" customFormat="1" customHeight="1" spans="1:4">
      <c r="A109" s="241">
        <v>2011003</v>
      </c>
      <c r="B109" s="148" t="s">
        <v>59</v>
      </c>
      <c r="C109" s="147">
        <v>26</v>
      </c>
      <c r="D109" s="147"/>
    </row>
    <row r="110" s="136" customFormat="1" customHeight="1" spans="1:4">
      <c r="A110" s="241">
        <v>2011004</v>
      </c>
      <c r="B110" s="148" t="s">
        <v>122</v>
      </c>
      <c r="C110" s="147">
        <v>0</v>
      </c>
      <c r="D110" s="147"/>
    </row>
    <row r="111" s="136" customFormat="1" customHeight="1" spans="1:4">
      <c r="A111" s="241">
        <v>2011005</v>
      </c>
      <c r="B111" s="148" t="s">
        <v>123</v>
      </c>
      <c r="C111" s="147">
        <v>0</v>
      </c>
      <c r="D111" s="147"/>
    </row>
    <row r="112" s="136" customFormat="1" customHeight="1" spans="1:4">
      <c r="A112" s="241">
        <v>2011007</v>
      </c>
      <c r="B112" s="148" t="s">
        <v>124</v>
      </c>
      <c r="C112" s="147">
        <v>0</v>
      </c>
      <c r="D112" s="147"/>
    </row>
    <row r="113" s="136" customFormat="1" customHeight="1" spans="1:4">
      <c r="A113" s="241">
        <v>2011008</v>
      </c>
      <c r="B113" s="148" t="s">
        <v>125</v>
      </c>
      <c r="C113" s="147">
        <v>4000</v>
      </c>
      <c r="D113" s="147"/>
    </row>
    <row r="114" s="136" customFormat="1" customHeight="1" spans="1:4">
      <c r="A114" s="241">
        <v>2011050</v>
      </c>
      <c r="B114" s="148" t="s">
        <v>66</v>
      </c>
      <c r="C114" s="147">
        <v>400</v>
      </c>
      <c r="D114" s="147"/>
    </row>
    <row r="115" s="136" customFormat="1" customHeight="1" spans="1:4">
      <c r="A115" s="241">
        <v>2011099</v>
      </c>
      <c r="B115" s="148" t="s">
        <v>126</v>
      </c>
      <c r="C115" s="147">
        <v>183</v>
      </c>
      <c r="D115" s="147"/>
    </row>
    <row r="116" s="136" customFormat="1" customHeight="1" spans="1:4">
      <c r="A116" s="241">
        <v>20111</v>
      </c>
      <c r="B116" s="146" t="s">
        <v>127</v>
      </c>
      <c r="C116" s="147">
        <f>SUM(C117:C124)</f>
        <v>2567</v>
      </c>
      <c r="D116" s="147">
        <f>SUM(D117:D124)</f>
        <v>0</v>
      </c>
    </row>
    <row r="117" s="232" customFormat="1" customHeight="1" spans="1:4">
      <c r="A117" s="241">
        <v>2011101</v>
      </c>
      <c r="B117" s="148" t="s">
        <v>57</v>
      </c>
      <c r="C117" s="147">
        <v>1928</v>
      </c>
      <c r="D117" s="147"/>
    </row>
    <row r="118" s="136" customFormat="1" customHeight="1" spans="1:4">
      <c r="A118" s="241">
        <v>2011102</v>
      </c>
      <c r="B118" s="148" t="s">
        <v>58</v>
      </c>
      <c r="C118" s="147">
        <v>270</v>
      </c>
      <c r="D118" s="147"/>
    </row>
    <row r="119" s="136" customFormat="1" customHeight="1" spans="1:4">
      <c r="A119" s="241">
        <v>2011103</v>
      </c>
      <c r="B119" s="148" t="s">
        <v>59</v>
      </c>
      <c r="C119" s="147">
        <v>0</v>
      </c>
      <c r="D119" s="147"/>
    </row>
    <row r="120" s="136" customFormat="1" customHeight="1" spans="1:4">
      <c r="A120" s="241">
        <v>2011104</v>
      </c>
      <c r="B120" s="148" t="s">
        <v>128</v>
      </c>
      <c r="C120" s="147">
        <v>100</v>
      </c>
      <c r="D120" s="147"/>
    </row>
    <row r="121" s="136" customFormat="1" customHeight="1" spans="1:4">
      <c r="A121" s="241">
        <v>2011105</v>
      </c>
      <c r="B121" s="148" t="s">
        <v>129</v>
      </c>
      <c r="C121" s="147">
        <v>7</v>
      </c>
      <c r="D121" s="147"/>
    </row>
    <row r="122" s="136" customFormat="1" customHeight="1" spans="1:4">
      <c r="A122" s="241">
        <v>2011106</v>
      </c>
      <c r="B122" s="148" t="s">
        <v>130</v>
      </c>
      <c r="C122" s="147">
        <v>0</v>
      </c>
      <c r="D122" s="147"/>
    </row>
    <row r="123" s="136" customFormat="1" customHeight="1" spans="1:4">
      <c r="A123" s="241">
        <v>2011150</v>
      </c>
      <c r="B123" s="148" t="s">
        <v>66</v>
      </c>
      <c r="C123" s="147">
        <v>127</v>
      </c>
      <c r="D123" s="147"/>
    </row>
    <row r="124" s="136" customFormat="1" customHeight="1" spans="1:4">
      <c r="A124" s="241">
        <v>2011199</v>
      </c>
      <c r="B124" s="148" t="s">
        <v>131</v>
      </c>
      <c r="C124" s="147">
        <v>135</v>
      </c>
      <c r="D124" s="147"/>
    </row>
    <row r="125" s="136" customFormat="1" customHeight="1" spans="1:4">
      <c r="A125" s="241">
        <v>20113</v>
      </c>
      <c r="B125" s="146" t="s">
        <v>132</v>
      </c>
      <c r="C125" s="147">
        <f>SUM(C126:C135)</f>
        <v>3047</v>
      </c>
      <c r="D125" s="147">
        <f>SUM(D126:D135)</f>
        <v>0</v>
      </c>
    </row>
    <row r="126" s="232" customFormat="1" customHeight="1" spans="1:4">
      <c r="A126" s="241">
        <v>2011301</v>
      </c>
      <c r="B126" s="148" t="s">
        <v>57</v>
      </c>
      <c r="C126" s="147">
        <v>2790</v>
      </c>
      <c r="D126" s="147"/>
    </row>
    <row r="127" s="136" customFormat="1" customHeight="1" spans="1:4">
      <c r="A127" s="241">
        <v>2011302</v>
      </c>
      <c r="B127" s="148" t="s">
        <v>58</v>
      </c>
      <c r="C127" s="147">
        <v>23</v>
      </c>
      <c r="D127" s="147"/>
    </row>
    <row r="128" s="136" customFormat="1" customHeight="1" spans="1:4">
      <c r="A128" s="241">
        <v>2011303</v>
      </c>
      <c r="B128" s="148" t="s">
        <v>59</v>
      </c>
      <c r="C128" s="147">
        <v>0</v>
      </c>
      <c r="D128" s="147"/>
    </row>
    <row r="129" s="136" customFormat="1" customHeight="1" spans="1:4">
      <c r="A129" s="241">
        <v>2011304</v>
      </c>
      <c r="B129" s="148" t="s">
        <v>133</v>
      </c>
      <c r="C129" s="147">
        <v>0</v>
      </c>
      <c r="D129" s="147"/>
    </row>
    <row r="130" s="136" customFormat="1" customHeight="1" spans="1:4">
      <c r="A130" s="241">
        <v>2011305</v>
      </c>
      <c r="B130" s="148" t="s">
        <v>134</v>
      </c>
      <c r="C130" s="147">
        <v>0</v>
      </c>
      <c r="D130" s="147"/>
    </row>
    <row r="131" s="136" customFormat="1" customHeight="1" spans="1:4">
      <c r="A131" s="241">
        <v>2011306</v>
      </c>
      <c r="B131" s="148" t="s">
        <v>135</v>
      </c>
      <c r="C131" s="147">
        <v>0</v>
      </c>
      <c r="D131" s="147"/>
    </row>
    <row r="132" s="136" customFormat="1" customHeight="1" spans="1:4">
      <c r="A132" s="241">
        <v>2011307</v>
      </c>
      <c r="B132" s="148" t="s">
        <v>136</v>
      </c>
      <c r="C132" s="147">
        <v>0</v>
      </c>
      <c r="D132" s="147"/>
    </row>
    <row r="133" s="136" customFormat="1" customHeight="1" spans="1:4">
      <c r="A133" s="241">
        <v>2011308</v>
      </c>
      <c r="B133" s="148" t="s">
        <v>137</v>
      </c>
      <c r="C133" s="147">
        <v>0</v>
      </c>
      <c r="D133" s="147"/>
    </row>
    <row r="134" s="136" customFormat="1" customHeight="1" spans="1:4">
      <c r="A134" s="241">
        <v>2011350</v>
      </c>
      <c r="B134" s="148" t="s">
        <v>66</v>
      </c>
      <c r="C134" s="147">
        <v>234</v>
      </c>
      <c r="D134" s="147"/>
    </row>
    <row r="135" s="136" customFormat="1" customHeight="1" spans="1:4">
      <c r="A135" s="241">
        <v>2011399</v>
      </c>
      <c r="B135" s="148" t="s">
        <v>138</v>
      </c>
      <c r="C135" s="147">
        <v>0</v>
      </c>
      <c r="D135" s="147"/>
    </row>
    <row r="136" s="136" customFormat="1" customHeight="1" spans="1:4">
      <c r="A136" s="241">
        <v>20114</v>
      </c>
      <c r="B136" s="146" t="s">
        <v>139</v>
      </c>
      <c r="C136" s="147">
        <f>SUM(C137:C148)</f>
        <v>0</v>
      </c>
      <c r="D136" s="147">
        <f>SUM(D137:D148)</f>
        <v>0</v>
      </c>
    </row>
    <row r="137" s="232" customFormat="1" customHeight="1" spans="1:4">
      <c r="A137" s="241">
        <v>2011401</v>
      </c>
      <c r="B137" s="148" t="s">
        <v>57</v>
      </c>
      <c r="C137" s="147">
        <v>0</v>
      </c>
      <c r="D137" s="147"/>
    </row>
    <row r="138" s="136" customFormat="1" customHeight="1" spans="1:4">
      <c r="A138" s="241">
        <v>2011402</v>
      </c>
      <c r="B138" s="148" t="s">
        <v>58</v>
      </c>
      <c r="C138" s="147">
        <v>0</v>
      </c>
      <c r="D138" s="147"/>
    </row>
    <row r="139" s="136" customFormat="1" customHeight="1" spans="1:4">
      <c r="A139" s="241">
        <v>2011403</v>
      </c>
      <c r="B139" s="148" t="s">
        <v>59</v>
      </c>
      <c r="C139" s="147">
        <v>0</v>
      </c>
      <c r="D139" s="147"/>
    </row>
    <row r="140" s="136" customFormat="1" customHeight="1" spans="1:4">
      <c r="A140" s="241">
        <v>2011404</v>
      </c>
      <c r="B140" s="148" t="s">
        <v>140</v>
      </c>
      <c r="C140" s="147">
        <v>0</v>
      </c>
      <c r="D140" s="147"/>
    </row>
    <row r="141" s="136" customFormat="1" customHeight="1" spans="1:4">
      <c r="A141" s="241">
        <v>2011405</v>
      </c>
      <c r="B141" s="148" t="s">
        <v>141</v>
      </c>
      <c r="C141" s="147">
        <v>0</v>
      </c>
      <c r="D141" s="147"/>
    </row>
    <row r="142" s="136" customFormat="1" customHeight="1" spans="1:4">
      <c r="A142" s="241">
        <v>2011406</v>
      </c>
      <c r="B142" s="148" t="s">
        <v>142</v>
      </c>
      <c r="C142" s="147">
        <v>0</v>
      </c>
      <c r="D142" s="147"/>
    </row>
    <row r="143" s="136" customFormat="1" customHeight="1" spans="1:4">
      <c r="A143" s="241">
        <v>2011408</v>
      </c>
      <c r="B143" s="148" t="s">
        <v>143</v>
      </c>
      <c r="C143" s="147">
        <v>0</v>
      </c>
      <c r="D143" s="147"/>
    </row>
    <row r="144" s="136" customFormat="1" customHeight="1" spans="1:4">
      <c r="A144" s="241">
        <v>2011409</v>
      </c>
      <c r="B144" s="148" t="s">
        <v>144</v>
      </c>
      <c r="C144" s="147">
        <v>0</v>
      </c>
      <c r="D144" s="147"/>
    </row>
    <row r="145" s="136" customFormat="1" customHeight="1" spans="1:4">
      <c r="A145" s="241">
        <v>2011410</v>
      </c>
      <c r="B145" s="148" t="s">
        <v>145</v>
      </c>
      <c r="C145" s="147">
        <v>0</v>
      </c>
      <c r="D145" s="147"/>
    </row>
    <row r="146" s="136" customFormat="1" customHeight="1" spans="1:4">
      <c r="A146" s="241">
        <v>2011411</v>
      </c>
      <c r="B146" s="148" t="s">
        <v>146</v>
      </c>
      <c r="C146" s="147">
        <v>0</v>
      </c>
      <c r="D146" s="147"/>
    </row>
    <row r="147" s="136" customFormat="1" customHeight="1" spans="1:4">
      <c r="A147" s="241">
        <v>2011450</v>
      </c>
      <c r="B147" s="148" t="s">
        <v>66</v>
      </c>
      <c r="C147" s="147">
        <v>0</v>
      </c>
      <c r="D147" s="147"/>
    </row>
    <row r="148" s="136" customFormat="1" customHeight="1" spans="1:4">
      <c r="A148" s="241">
        <v>2011499</v>
      </c>
      <c r="B148" s="148" t="s">
        <v>147</v>
      </c>
      <c r="C148" s="147">
        <v>0</v>
      </c>
      <c r="D148" s="147"/>
    </row>
    <row r="149" s="232" customFormat="1" customHeight="1" spans="1:4">
      <c r="A149" s="241">
        <v>20123</v>
      </c>
      <c r="B149" s="146" t="s">
        <v>148</v>
      </c>
      <c r="C149" s="147">
        <f>SUM(C150:C155)</f>
        <v>655</v>
      </c>
      <c r="D149" s="147">
        <f>SUM(D150:D155)</f>
        <v>0</v>
      </c>
    </row>
    <row r="150" s="136" customFormat="1" customHeight="1" spans="1:4">
      <c r="A150" s="241">
        <v>2012301</v>
      </c>
      <c r="B150" s="148" t="s">
        <v>57</v>
      </c>
      <c r="C150" s="147">
        <v>507</v>
      </c>
      <c r="D150" s="147"/>
    </row>
    <row r="151" s="136" customFormat="1" customHeight="1" spans="1:4">
      <c r="A151" s="241">
        <v>2012302</v>
      </c>
      <c r="B151" s="148" t="s">
        <v>58</v>
      </c>
      <c r="C151" s="147">
        <v>0</v>
      </c>
      <c r="D151" s="147"/>
    </row>
    <row r="152" s="136" customFormat="1" customHeight="1" spans="1:4">
      <c r="A152" s="241">
        <v>2012303</v>
      </c>
      <c r="B152" s="148" t="s">
        <v>59</v>
      </c>
      <c r="C152" s="147">
        <v>0</v>
      </c>
      <c r="D152" s="147"/>
    </row>
    <row r="153" s="136" customFormat="1" customHeight="1" spans="1:4">
      <c r="A153" s="241">
        <v>2012304</v>
      </c>
      <c r="B153" s="148" t="s">
        <v>149</v>
      </c>
      <c r="C153" s="147">
        <v>0</v>
      </c>
      <c r="D153" s="147"/>
    </row>
    <row r="154" s="136" customFormat="1" customHeight="1" spans="1:4">
      <c r="A154" s="241">
        <v>2012350</v>
      </c>
      <c r="B154" s="148" t="s">
        <v>66</v>
      </c>
      <c r="C154" s="147">
        <v>100</v>
      </c>
      <c r="D154" s="147"/>
    </row>
    <row r="155" s="136" customFormat="1" customHeight="1" spans="1:4">
      <c r="A155" s="241">
        <v>2012399</v>
      </c>
      <c r="B155" s="148" t="s">
        <v>150</v>
      </c>
      <c r="C155" s="147">
        <v>48</v>
      </c>
      <c r="D155" s="147"/>
    </row>
    <row r="156" s="136" customFormat="1" customHeight="1" spans="1:4">
      <c r="A156" s="241">
        <v>20125</v>
      </c>
      <c r="B156" s="146" t="s">
        <v>151</v>
      </c>
      <c r="C156" s="147">
        <f>SUM(C157:C163)</f>
        <v>0</v>
      </c>
      <c r="D156" s="147">
        <f>SUM(D157:D163)</f>
        <v>0</v>
      </c>
    </row>
    <row r="157" s="136" customFormat="1" customHeight="1" spans="1:4">
      <c r="A157" s="241">
        <v>2012501</v>
      </c>
      <c r="B157" s="148" t="s">
        <v>57</v>
      </c>
      <c r="C157" s="147">
        <v>0</v>
      </c>
      <c r="D157" s="147"/>
    </row>
    <row r="158" s="136" customFormat="1" customHeight="1" spans="1:4">
      <c r="A158" s="241">
        <v>2012502</v>
      </c>
      <c r="B158" s="148" t="s">
        <v>58</v>
      </c>
      <c r="C158" s="147">
        <v>0</v>
      </c>
      <c r="D158" s="147"/>
    </row>
    <row r="159" s="232" customFormat="1" customHeight="1" spans="1:4">
      <c r="A159" s="241">
        <v>2012503</v>
      </c>
      <c r="B159" s="148" t="s">
        <v>59</v>
      </c>
      <c r="C159" s="147">
        <v>0</v>
      </c>
      <c r="D159" s="147"/>
    </row>
    <row r="160" s="136" customFormat="1" customHeight="1" spans="1:4">
      <c r="A160" s="241">
        <v>2012504</v>
      </c>
      <c r="B160" s="148" t="s">
        <v>152</v>
      </c>
      <c r="C160" s="147">
        <v>0</v>
      </c>
      <c r="D160" s="147"/>
    </row>
    <row r="161" s="136" customFormat="1" customHeight="1" spans="1:4">
      <c r="A161" s="241">
        <v>2012505</v>
      </c>
      <c r="B161" s="148" t="s">
        <v>153</v>
      </c>
      <c r="C161" s="147">
        <v>0</v>
      </c>
      <c r="D161" s="147"/>
    </row>
    <row r="162" s="136" customFormat="1" customHeight="1" spans="1:4">
      <c r="A162" s="241">
        <v>2012550</v>
      </c>
      <c r="B162" s="148" t="s">
        <v>66</v>
      </c>
      <c r="C162" s="147">
        <v>0</v>
      </c>
      <c r="D162" s="147"/>
    </row>
    <row r="163" s="136" customFormat="1" customHeight="1" spans="1:4">
      <c r="A163" s="241">
        <v>2012599</v>
      </c>
      <c r="B163" s="148" t="s">
        <v>154</v>
      </c>
      <c r="C163" s="147">
        <v>0</v>
      </c>
      <c r="D163" s="147"/>
    </row>
    <row r="164" s="136" customFormat="1" customHeight="1" spans="1:4">
      <c r="A164" s="241">
        <v>20126</v>
      </c>
      <c r="B164" s="146" t="s">
        <v>155</v>
      </c>
      <c r="C164" s="147">
        <f>SUM(C165:C169)</f>
        <v>512</v>
      </c>
      <c r="D164" s="147">
        <f>SUM(D165:D169)</f>
        <v>0</v>
      </c>
    </row>
    <row r="165" s="136" customFormat="1" customHeight="1" spans="1:4">
      <c r="A165" s="241">
        <v>2012601</v>
      </c>
      <c r="B165" s="148" t="s">
        <v>57</v>
      </c>
      <c r="C165" s="147">
        <v>459</v>
      </c>
      <c r="D165" s="147"/>
    </row>
    <row r="166" s="136" customFormat="1" customHeight="1" spans="1:4">
      <c r="A166" s="241">
        <v>2012602</v>
      </c>
      <c r="B166" s="148" t="s">
        <v>58</v>
      </c>
      <c r="C166" s="147">
        <v>0</v>
      </c>
      <c r="D166" s="147"/>
    </row>
    <row r="167" s="136" customFormat="1" customHeight="1" spans="1:4">
      <c r="A167" s="241">
        <v>2012603</v>
      </c>
      <c r="B167" s="148" t="s">
        <v>59</v>
      </c>
      <c r="C167" s="147">
        <v>0</v>
      </c>
      <c r="D167" s="147"/>
    </row>
    <row r="168" s="136" customFormat="1" customHeight="1" spans="1:4">
      <c r="A168" s="241">
        <v>2012604</v>
      </c>
      <c r="B168" s="148" t="s">
        <v>156</v>
      </c>
      <c r="C168" s="147">
        <v>53</v>
      </c>
      <c r="D168" s="147"/>
    </row>
    <row r="169" s="136" customFormat="1" customHeight="1" spans="1:4">
      <c r="A169" s="241">
        <v>2012699</v>
      </c>
      <c r="B169" s="148" t="s">
        <v>157</v>
      </c>
      <c r="C169" s="147">
        <v>0</v>
      </c>
      <c r="D169" s="147"/>
    </row>
    <row r="170" s="136" customFormat="1" customHeight="1" spans="1:4">
      <c r="A170" s="241">
        <v>20128</v>
      </c>
      <c r="B170" s="146" t="s">
        <v>158</v>
      </c>
      <c r="C170" s="147">
        <f>SUM(C171:C176)</f>
        <v>112</v>
      </c>
      <c r="D170" s="147">
        <f>SUM(D171:D176)</f>
        <v>0</v>
      </c>
    </row>
    <row r="171" s="136" customFormat="1" customHeight="1" spans="1:4">
      <c r="A171" s="241">
        <v>2012801</v>
      </c>
      <c r="B171" s="148" t="s">
        <v>57</v>
      </c>
      <c r="C171" s="147">
        <v>0</v>
      </c>
      <c r="D171" s="147"/>
    </row>
    <row r="172" s="232" customFormat="1" customHeight="1" spans="1:4">
      <c r="A172" s="241">
        <v>2012802</v>
      </c>
      <c r="B172" s="148" t="s">
        <v>58</v>
      </c>
      <c r="C172" s="147">
        <v>112</v>
      </c>
      <c r="D172" s="147"/>
    </row>
    <row r="173" s="136" customFormat="1" customHeight="1" spans="1:4">
      <c r="A173" s="241">
        <v>2012803</v>
      </c>
      <c r="B173" s="148" t="s">
        <v>59</v>
      </c>
      <c r="C173" s="147">
        <v>0</v>
      </c>
      <c r="D173" s="147"/>
    </row>
    <row r="174" s="136" customFormat="1" customHeight="1" spans="1:4">
      <c r="A174" s="241">
        <v>2012804</v>
      </c>
      <c r="B174" s="148" t="s">
        <v>71</v>
      </c>
      <c r="C174" s="147">
        <v>0</v>
      </c>
      <c r="D174" s="147"/>
    </row>
    <row r="175" s="136" customFormat="1" customHeight="1" spans="1:4">
      <c r="A175" s="241">
        <v>2012850</v>
      </c>
      <c r="B175" s="148" t="s">
        <v>66</v>
      </c>
      <c r="C175" s="147">
        <v>0</v>
      </c>
      <c r="D175" s="147"/>
    </row>
    <row r="176" s="136" customFormat="1" customHeight="1" spans="1:4">
      <c r="A176" s="241">
        <v>2012899</v>
      </c>
      <c r="B176" s="148" t="s">
        <v>159</v>
      </c>
      <c r="C176" s="147">
        <v>0</v>
      </c>
      <c r="D176" s="147"/>
    </row>
    <row r="177" s="136" customFormat="1" customHeight="1" spans="1:4">
      <c r="A177" s="241">
        <v>20129</v>
      </c>
      <c r="B177" s="146" t="s">
        <v>160</v>
      </c>
      <c r="C177" s="147">
        <f>SUM(C178:C183)</f>
        <v>1807</v>
      </c>
      <c r="D177" s="147">
        <f>SUM(D178:D183)</f>
        <v>35</v>
      </c>
    </row>
    <row r="178" s="136" customFormat="1" customHeight="1" spans="1:4">
      <c r="A178" s="241">
        <v>2012901</v>
      </c>
      <c r="B178" s="148" t="s">
        <v>57</v>
      </c>
      <c r="C178" s="147">
        <v>677</v>
      </c>
      <c r="D178" s="147"/>
    </row>
    <row r="179" s="232" customFormat="1" customHeight="1" spans="1:4">
      <c r="A179" s="241">
        <v>2012902</v>
      </c>
      <c r="B179" s="148" t="s">
        <v>58</v>
      </c>
      <c r="C179" s="147">
        <v>328</v>
      </c>
      <c r="D179" s="147"/>
    </row>
    <row r="180" s="136" customFormat="1" customHeight="1" spans="1:4">
      <c r="A180" s="241">
        <v>2012903</v>
      </c>
      <c r="B180" s="148" t="s">
        <v>59</v>
      </c>
      <c r="C180" s="147">
        <v>0</v>
      </c>
      <c r="D180" s="147"/>
    </row>
    <row r="181" s="136" customFormat="1" customHeight="1" spans="1:4">
      <c r="A181" s="241">
        <v>2012906</v>
      </c>
      <c r="B181" s="148" t="s">
        <v>161</v>
      </c>
      <c r="C181" s="147">
        <v>138</v>
      </c>
      <c r="D181" s="147"/>
    </row>
    <row r="182" s="136" customFormat="1" customHeight="1" spans="1:4">
      <c r="A182" s="241">
        <v>2012950</v>
      </c>
      <c r="B182" s="148" t="s">
        <v>66</v>
      </c>
      <c r="C182" s="147">
        <v>387</v>
      </c>
      <c r="D182" s="147"/>
    </row>
    <row r="183" s="136" customFormat="1" customHeight="1" spans="1:4">
      <c r="A183" s="241">
        <v>2012999</v>
      </c>
      <c r="B183" s="148" t="s">
        <v>162</v>
      </c>
      <c r="C183" s="147">
        <v>277</v>
      </c>
      <c r="D183" s="147">
        <v>35</v>
      </c>
    </row>
    <row r="184" s="136" customFormat="1" customHeight="1" spans="1:4">
      <c r="A184" s="241">
        <v>20131</v>
      </c>
      <c r="B184" s="146" t="s">
        <v>163</v>
      </c>
      <c r="C184" s="147">
        <f>SUM(C185:C190)</f>
        <v>4535</v>
      </c>
      <c r="D184" s="147">
        <f>SUM(D185:D190)</f>
        <v>0</v>
      </c>
    </row>
    <row r="185" s="136" customFormat="1" customHeight="1" spans="1:4">
      <c r="A185" s="241">
        <v>2013101</v>
      </c>
      <c r="B185" s="148" t="s">
        <v>57</v>
      </c>
      <c r="C185" s="147">
        <v>4011</v>
      </c>
      <c r="D185" s="147"/>
    </row>
    <row r="186" s="232" customFormat="1" customHeight="1" spans="1:4">
      <c r="A186" s="241">
        <v>2013102</v>
      </c>
      <c r="B186" s="148" t="s">
        <v>58</v>
      </c>
      <c r="C186" s="147">
        <v>511</v>
      </c>
      <c r="D186" s="147"/>
    </row>
    <row r="187" s="136" customFormat="1" customHeight="1" spans="1:4">
      <c r="A187" s="241">
        <v>2013103</v>
      </c>
      <c r="B187" s="148" t="s">
        <v>59</v>
      </c>
      <c r="C187" s="147">
        <v>0</v>
      </c>
      <c r="D187" s="147"/>
    </row>
    <row r="188" s="136" customFormat="1" customHeight="1" spans="1:4">
      <c r="A188" s="241">
        <v>2013105</v>
      </c>
      <c r="B188" s="148" t="s">
        <v>164</v>
      </c>
      <c r="C188" s="147">
        <v>0</v>
      </c>
      <c r="D188" s="147"/>
    </row>
    <row r="189" s="136" customFormat="1" customHeight="1" spans="1:4">
      <c r="A189" s="241">
        <v>2013150</v>
      </c>
      <c r="B189" s="148" t="s">
        <v>66</v>
      </c>
      <c r="C189" s="147">
        <v>13</v>
      </c>
      <c r="D189" s="147"/>
    </row>
    <row r="190" s="136" customFormat="1" customHeight="1" spans="1:4">
      <c r="A190" s="241">
        <v>2013199</v>
      </c>
      <c r="B190" s="148" t="s">
        <v>165</v>
      </c>
      <c r="C190" s="147">
        <v>0</v>
      </c>
      <c r="D190" s="147"/>
    </row>
    <row r="191" s="136" customFormat="1" customHeight="1" spans="1:4">
      <c r="A191" s="241">
        <v>20132</v>
      </c>
      <c r="B191" s="146" t="s">
        <v>166</v>
      </c>
      <c r="C191" s="147">
        <f>SUM(C192:C197)</f>
        <v>2577</v>
      </c>
      <c r="D191" s="147">
        <f>SUM(D192:D197)</f>
        <v>0</v>
      </c>
    </row>
    <row r="192" s="136" customFormat="1" customHeight="1" spans="1:4">
      <c r="A192" s="241">
        <v>2013201</v>
      </c>
      <c r="B192" s="148" t="s">
        <v>57</v>
      </c>
      <c r="C192" s="147">
        <v>1547</v>
      </c>
      <c r="D192" s="147"/>
    </row>
    <row r="193" s="136" customFormat="1" customHeight="1" spans="1:4">
      <c r="A193" s="241">
        <v>2013202</v>
      </c>
      <c r="B193" s="148" t="s">
        <v>58</v>
      </c>
      <c r="C193" s="147">
        <v>253</v>
      </c>
      <c r="D193" s="147"/>
    </row>
    <row r="194" s="136" customFormat="1" customHeight="1" spans="1:4">
      <c r="A194" s="241">
        <v>2013203</v>
      </c>
      <c r="B194" s="148" t="s">
        <v>59</v>
      </c>
      <c r="C194" s="147">
        <v>0</v>
      </c>
      <c r="D194" s="147"/>
    </row>
    <row r="195" s="232" customFormat="1" customHeight="1" spans="1:4">
      <c r="A195" s="241">
        <v>2013204</v>
      </c>
      <c r="B195" s="148" t="s">
        <v>167</v>
      </c>
      <c r="C195" s="147">
        <v>0</v>
      </c>
      <c r="D195" s="147"/>
    </row>
    <row r="196" s="136" customFormat="1" customHeight="1" spans="1:4">
      <c r="A196" s="241">
        <v>2013250</v>
      </c>
      <c r="B196" s="148" t="s">
        <v>66</v>
      </c>
      <c r="C196" s="147">
        <v>68</v>
      </c>
      <c r="D196" s="147"/>
    </row>
    <row r="197" s="136" customFormat="1" customHeight="1" spans="1:4">
      <c r="A197" s="241">
        <v>2013299</v>
      </c>
      <c r="B197" s="148" t="s">
        <v>168</v>
      </c>
      <c r="C197" s="147">
        <v>709</v>
      </c>
      <c r="D197" s="147"/>
    </row>
    <row r="198" s="136" customFormat="1" customHeight="1" spans="1:4">
      <c r="A198" s="241">
        <v>20133</v>
      </c>
      <c r="B198" s="146" t="s">
        <v>169</v>
      </c>
      <c r="C198" s="147">
        <f>SUM(C199:C204)</f>
        <v>1414</v>
      </c>
      <c r="D198" s="147">
        <f>SUM(D199:D204)</f>
        <v>0</v>
      </c>
    </row>
    <row r="199" s="136" customFormat="1" customHeight="1" spans="1:4">
      <c r="A199" s="241">
        <v>2013301</v>
      </c>
      <c r="B199" s="148" t="s">
        <v>57</v>
      </c>
      <c r="C199" s="147">
        <v>832</v>
      </c>
      <c r="D199" s="147"/>
    </row>
    <row r="200" s="136" customFormat="1" customHeight="1" spans="1:4">
      <c r="A200" s="241">
        <v>2013302</v>
      </c>
      <c r="B200" s="148" t="s">
        <v>58</v>
      </c>
      <c r="C200" s="147">
        <v>402</v>
      </c>
      <c r="D200" s="147"/>
    </row>
    <row r="201" s="232" customFormat="1" customHeight="1" spans="1:4">
      <c r="A201" s="241">
        <v>2013303</v>
      </c>
      <c r="B201" s="148" t="s">
        <v>59</v>
      </c>
      <c r="C201" s="147">
        <v>0</v>
      </c>
      <c r="D201" s="147"/>
    </row>
    <row r="202" s="136" customFormat="1" customHeight="1" spans="1:4">
      <c r="A202" s="241"/>
      <c r="B202" s="148" t="s">
        <v>170</v>
      </c>
      <c r="C202" s="147"/>
      <c r="D202" s="147"/>
    </row>
    <row r="203" s="136" customFormat="1" customHeight="1" spans="1:4">
      <c r="A203" s="241">
        <v>2013350</v>
      </c>
      <c r="B203" s="148" t="s">
        <v>66</v>
      </c>
      <c r="C203" s="147">
        <v>180</v>
      </c>
      <c r="D203" s="147"/>
    </row>
    <row r="204" s="136" customFormat="1" customHeight="1" spans="1:4">
      <c r="A204" s="241">
        <v>2013399</v>
      </c>
      <c r="B204" s="148" t="s">
        <v>171</v>
      </c>
      <c r="C204" s="147">
        <v>0</v>
      </c>
      <c r="D204" s="147"/>
    </row>
    <row r="205" s="136" customFormat="1" customHeight="1" spans="1:4">
      <c r="A205" s="241">
        <v>20134</v>
      </c>
      <c r="B205" s="146" t="s">
        <v>172</v>
      </c>
      <c r="C205" s="147">
        <f>SUM(C206:C212)</f>
        <v>1650</v>
      </c>
      <c r="D205" s="147">
        <f>SUM(D206:D212)</f>
        <v>0</v>
      </c>
    </row>
    <row r="206" s="136" customFormat="1" customHeight="1" spans="1:4">
      <c r="A206" s="241">
        <v>2013401</v>
      </c>
      <c r="B206" s="148" t="s">
        <v>57</v>
      </c>
      <c r="C206" s="147">
        <v>1502</v>
      </c>
      <c r="D206" s="147"/>
    </row>
    <row r="207" s="136" customFormat="1" customHeight="1" spans="1:4">
      <c r="A207" s="241">
        <v>2013402</v>
      </c>
      <c r="B207" s="148" t="s">
        <v>58</v>
      </c>
      <c r="C207" s="147">
        <v>72</v>
      </c>
      <c r="D207" s="147"/>
    </row>
    <row r="208" s="232" customFormat="1" customHeight="1" spans="1:4">
      <c r="A208" s="241">
        <v>2013403</v>
      </c>
      <c r="B208" s="148" t="s">
        <v>59</v>
      </c>
      <c r="C208" s="147">
        <v>0</v>
      </c>
      <c r="D208" s="147"/>
    </row>
    <row r="209" s="136" customFormat="1" customHeight="1" spans="1:4">
      <c r="A209" s="241">
        <v>2013404</v>
      </c>
      <c r="B209" s="148" t="s">
        <v>173</v>
      </c>
      <c r="C209" s="147">
        <v>0</v>
      </c>
      <c r="D209" s="147"/>
    </row>
    <row r="210" s="136" customFormat="1" customHeight="1" spans="1:4">
      <c r="A210" s="241">
        <v>2013405</v>
      </c>
      <c r="B210" s="148" t="s">
        <v>174</v>
      </c>
      <c r="C210" s="147">
        <v>4</v>
      </c>
      <c r="D210" s="147"/>
    </row>
    <row r="211" s="136" customFormat="1" customHeight="1" spans="1:4">
      <c r="A211" s="241">
        <v>2013450</v>
      </c>
      <c r="B211" s="148" t="s">
        <v>66</v>
      </c>
      <c r="C211" s="147">
        <v>72</v>
      </c>
      <c r="D211" s="147"/>
    </row>
    <row r="212" s="136" customFormat="1" customHeight="1" spans="1:4">
      <c r="A212" s="241">
        <v>2013499</v>
      </c>
      <c r="B212" s="148" t="s">
        <v>175</v>
      </c>
      <c r="C212" s="147">
        <v>0</v>
      </c>
      <c r="D212" s="147"/>
    </row>
    <row r="213" s="136" customFormat="1" customHeight="1" spans="1:4">
      <c r="A213" s="241">
        <v>20135</v>
      </c>
      <c r="B213" s="146" t="s">
        <v>176</v>
      </c>
      <c r="C213" s="147">
        <f>SUM(C214:C218)</f>
        <v>0</v>
      </c>
      <c r="D213" s="147">
        <f>SUM(D214:D218)</f>
        <v>0</v>
      </c>
    </row>
    <row r="214" s="136" customFormat="1" customHeight="1" spans="1:4">
      <c r="A214" s="241">
        <v>2013501</v>
      </c>
      <c r="B214" s="148" t="s">
        <v>57</v>
      </c>
      <c r="C214" s="147">
        <v>0</v>
      </c>
      <c r="D214" s="147"/>
    </row>
    <row r="215" s="136" customFormat="1" customHeight="1" spans="1:4">
      <c r="A215" s="241">
        <v>2013502</v>
      </c>
      <c r="B215" s="148" t="s">
        <v>58</v>
      </c>
      <c r="C215" s="147">
        <v>0</v>
      </c>
      <c r="D215" s="147"/>
    </row>
    <row r="216" s="232" customFormat="1" customHeight="1" spans="1:4">
      <c r="A216" s="241">
        <v>2013503</v>
      </c>
      <c r="B216" s="148" t="s">
        <v>59</v>
      </c>
      <c r="C216" s="147">
        <v>0</v>
      </c>
      <c r="D216" s="147"/>
    </row>
    <row r="217" s="136" customFormat="1" customHeight="1" spans="1:4">
      <c r="A217" s="241">
        <v>2013550</v>
      </c>
      <c r="B217" s="148" t="s">
        <v>66</v>
      </c>
      <c r="C217" s="147">
        <v>0</v>
      </c>
      <c r="D217" s="147"/>
    </row>
    <row r="218" s="136" customFormat="1" customHeight="1" spans="1:4">
      <c r="A218" s="241">
        <v>2013599</v>
      </c>
      <c r="B218" s="148" t="s">
        <v>177</v>
      </c>
      <c r="C218" s="147">
        <v>0</v>
      </c>
      <c r="D218" s="147"/>
    </row>
    <row r="219" s="136" customFormat="1" customHeight="1" spans="1:4">
      <c r="A219" s="241">
        <v>20136</v>
      </c>
      <c r="B219" s="146" t="s">
        <v>178</v>
      </c>
      <c r="C219" s="147">
        <f>SUM(C220:C224)</f>
        <v>0</v>
      </c>
      <c r="D219" s="147">
        <f>SUM(D220:D224)</f>
        <v>0</v>
      </c>
    </row>
    <row r="220" s="136" customFormat="1" customHeight="1" spans="1:4">
      <c r="A220" s="241">
        <v>2013601</v>
      </c>
      <c r="B220" s="148" t="s">
        <v>57</v>
      </c>
      <c r="C220" s="147">
        <v>0</v>
      </c>
      <c r="D220" s="147"/>
    </row>
    <row r="221" s="136" customFormat="1" customHeight="1" spans="1:4">
      <c r="A221" s="241">
        <v>2013602</v>
      </c>
      <c r="B221" s="148" t="s">
        <v>58</v>
      </c>
      <c r="C221" s="147">
        <v>0</v>
      </c>
      <c r="D221" s="147"/>
    </row>
    <row r="222" s="136" customFormat="1" customHeight="1" spans="1:4">
      <c r="A222" s="241">
        <v>2013603</v>
      </c>
      <c r="B222" s="148" t="s">
        <v>59</v>
      </c>
      <c r="C222" s="147">
        <v>0</v>
      </c>
      <c r="D222" s="147"/>
    </row>
    <row r="223" s="232" customFormat="1" customHeight="1" spans="1:4">
      <c r="A223" s="241">
        <v>2013650</v>
      </c>
      <c r="B223" s="148" t="s">
        <v>66</v>
      </c>
      <c r="C223" s="147">
        <v>0</v>
      </c>
      <c r="D223" s="147"/>
    </row>
    <row r="224" s="136" customFormat="1" customHeight="1" spans="1:4">
      <c r="A224" s="241">
        <v>2013699</v>
      </c>
      <c r="B224" s="148" t="s">
        <v>179</v>
      </c>
      <c r="C224" s="147">
        <v>0</v>
      </c>
      <c r="D224" s="147"/>
    </row>
    <row r="225" s="136" customFormat="1" customHeight="1" spans="1:4">
      <c r="A225" s="241">
        <v>20137</v>
      </c>
      <c r="B225" s="146" t="s">
        <v>180</v>
      </c>
      <c r="C225" s="147">
        <f>SUM(C226:C231)</f>
        <v>0</v>
      </c>
      <c r="D225" s="147">
        <f>SUM(D226:D231)</f>
        <v>0</v>
      </c>
    </row>
    <row r="226" s="136" customFormat="1" customHeight="1" spans="1:4">
      <c r="A226" s="241">
        <v>2013701</v>
      </c>
      <c r="B226" s="148" t="s">
        <v>57</v>
      </c>
      <c r="C226" s="147">
        <v>0</v>
      </c>
      <c r="D226" s="147"/>
    </row>
    <row r="227" s="136" customFormat="1" customHeight="1" spans="1:4">
      <c r="A227" s="241">
        <v>2013702</v>
      </c>
      <c r="B227" s="148" t="s">
        <v>58</v>
      </c>
      <c r="C227" s="147">
        <v>0</v>
      </c>
      <c r="D227" s="147"/>
    </row>
    <row r="228" s="136" customFormat="1" customHeight="1" spans="1:4">
      <c r="A228" s="241">
        <v>2013703</v>
      </c>
      <c r="B228" s="148" t="s">
        <v>59</v>
      </c>
      <c r="C228" s="147">
        <v>0</v>
      </c>
      <c r="D228" s="147"/>
    </row>
    <row r="229" s="232" customFormat="1" customHeight="1" spans="1:4">
      <c r="A229" s="241"/>
      <c r="B229" s="148" t="s">
        <v>181</v>
      </c>
      <c r="C229" s="147"/>
      <c r="D229" s="147"/>
    </row>
    <row r="230" s="136" customFormat="1" customHeight="1" spans="1:4">
      <c r="A230" s="241">
        <v>2013750</v>
      </c>
      <c r="B230" s="148" t="s">
        <v>66</v>
      </c>
      <c r="C230" s="147">
        <v>0</v>
      </c>
      <c r="D230" s="147"/>
    </row>
    <row r="231" s="136" customFormat="1" customHeight="1" spans="1:4">
      <c r="A231" s="241">
        <v>2013799</v>
      </c>
      <c r="B231" s="148" t="s">
        <v>182</v>
      </c>
      <c r="C231" s="147">
        <v>0</v>
      </c>
      <c r="D231" s="147"/>
    </row>
    <row r="232" s="136" customFormat="1" customHeight="1" spans="1:4">
      <c r="A232" s="241">
        <v>20138</v>
      </c>
      <c r="B232" s="146" t="s">
        <v>183</v>
      </c>
      <c r="C232" s="147">
        <f>SUM(C233:C246)</f>
        <v>5846</v>
      </c>
      <c r="D232" s="147">
        <f>SUM(D233:D246)</f>
        <v>0</v>
      </c>
    </row>
    <row r="233" s="136" customFormat="1" customHeight="1" spans="1:4">
      <c r="A233" s="241">
        <v>2013801</v>
      </c>
      <c r="B233" s="148" t="s">
        <v>57</v>
      </c>
      <c r="C233" s="147">
        <v>3771</v>
      </c>
      <c r="D233" s="147"/>
    </row>
    <row r="234" s="136" customFormat="1" customHeight="1" spans="1:4">
      <c r="A234" s="241">
        <v>2013802</v>
      </c>
      <c r="B234" s="148" t="s">
        <v>58</v>
      </c>
      <c r="C234" s="147">
        <v>0</v>
      </c>
      <c r="D234" s="147"/>
    </row>
    <row r="235" s="232" customFormat="1" customHeight="1" spans="1:4">
      <c r="A235" s="241">
        <v>2013803</v>
      </c>
      <c r="B235" s="148" t="s">
        <v>59</v>
      </c>
      <c r="C235" s="147">
        <v>0</v>
      </c>
      <c r="D235" s="147"/>
    </row>
    <row r="236" s="136" customFormat="1" customHeight="1" spans="1:4">
      <c r="A236" s="241">
        <v>2013804</v>
      </c>
      <c r="B236" s="148" t="s">
        <v>184</v>
      </c>
      <c r="C236" s="147">
        <v>0</v>
      </c>
      <c r="D236" s="147"/>
    </row>
    <row r="237" s="136" customFormat="1" customHeight="1" spans="1:4">
      <c r="A237" s="241">
        <v>2013805</v>
      </c>
      <c r="B237" s="148" t="s">
        <v>185</v>
      </c>
      <c r="C237" s="147">
        <v>10</v>
      </c>
      <c r="D237" s="147"/>
    </row>
    <row r="238" s="136" customFormat="1" customHeight="1" spans="1:4">
      <c r="A238" s="241">
        <v>2013806</v>
      </c>
      <c r="B238" s="148" t="s">
        <v>186</v>
      </c>
      <c r="C238" s="147">
        <v>0</v>
      </c>
      <c r="D238" s="147"/>
    </row>
    <row r="239" s="136" customFormat="1" customHeight="1" spans="1:4">
      <c r="A239" s="241">
        <v>2013807</v>
      </c>
      <c r="B239" s="148" t="s">
        <v>187</v>
      </c>
      <c r="C239" s="147">
        <v>0</v>
      </c>
      <c r="D239" s="147"/>
    </row>
    <row r="240" s="136" customFormat="1" customHeight="1" spans="1:4">
      <c r="A240" s="241">
        <v>2013808</v>
      </c>
      <c r="B240" s="148" t="s">
        <v>99</v>
      </c>
      <c r="C240" s="147">
        <v>0</v>
      </c>
      <c r="D240" s="147"/>
    </row>
    <row r="241" s="232" customFormat="1" customHeight="1" spans="1:4">
      <c r="A241" s="241">
        <v>2013811</v>
      </c>
      <c r="B241" s="148" t="s">
        <v>188</v>
      </c>
      <c r="C241" s="147">
        <v>0</v>
      </c>
      <c r="D241" s="147"/>
    </row>
    <row r="242" s="136" customFormat="1" customHeight="1" spans="1:4">
      <c r="A242" s="241">
        <v>2013812</v>
      </c>
      <c r="B242" s="148" t="s">
        <v>189</v>
      </c>
      <c r="C242" s="147">
        <v>0</v>
      </c>
      <c r="D242" s="147"/>
    </row>
    <row r="243" s="136" customFormat="1" customHeight="1" spans="1:4">
      <c r="A243" s="241">
        <v>2013813</v>
      </c>
      <c r="B243" s="148" t="s">
        <v>190</v>
      </c>
      <c r="C243" s="147">
        <v>0</v>
      </c>
      <c r="D243" s="147"/>
    </row>
    <row r="244" s="136" customFormat="1" customHeight="1" spans="1:4">
      <c r="A244" s="241">
        <v>2013814</v>
      </c>
      <c r="B244" s="148" t="s">
        <v>191</v>
      </c>
      <c r="C244" s="147">
        <v>0</v>
      </c>
      <c r="D244" s="147"/>
    </row>
    <row r="245" s="136" customFormat="1" customHeight="1" spans="1:4">
      <c r="A245" s="241">
        <v>2013850</v>
      </c>
      <c r="B245" s="148" t="s">
        <v>66</v>
      </c>
      <c r="C245" s="147">
        <v>1919</v>
      </c>
      <c r="D245" s="147"/>
    </row>
    <row r="246" s="136" customFormat="1" customHeight="1" spans="1:4">
      <c r="A246" s="241">
        <v>2013899</v>
      </c>
      <c r="B246" s="148" t="s">
        <v>192</v>
      </c>
      <c r="C246" s="147">
        <v>146</v>
      </c>
      <c r="D246" s="147"/>
    </row>
    <row r="247" s="232" customFormat="1" customHeight="1" spans="1:4">
      <c r="A247" s="241">
        <v>20199</v>
      </c>
      <c r="B247" s="146" t="s">
        <v>193</v>
      </c>
      <c r="C247" s="147">
        <f>SUM(C248:C249)</f>
        <v>80</v>
      </c>
      <c r="D247" s="147">
        <f>SUM(D248:D249)</f>
        <v>0</v>
      </c>
    </row>
    <row r="248" s="136" customFormat="1" customHeight="1" spans="1:4">
      <c r="A248" s="241">
        <v>2019901</v>
      </c>
      <c r="B248" s="148" t="s">
        <v>194</v>
      </c>
      <c r="C248" s="147">
        <v>0</v>
      </c>
      <c r="D248" s="147"/>
    </row>
    <row r="249" s="136" customFormat="1" customHeight="1" spans="1:4">
      <c r="A249" s="241">
        <v>2019999</v>
      </c>
      <c r="B249" s="148" t="s">
        <v>195</v>
      </c>
      <c r="C249" s="147">
        <v>80</v>
      </c>
      <c r="D249" s="147"/>
    </row>
    <row r="250" s="136" customFormat="1" customHeight="1" spans="1:4">
      <c r="A250" s="241">
        <v>202</v>
      </c>
      <c r="B250" s="146" t="s">
        <v>196</v>
      </c>
      <c r="C250" s="147">
        <f>C251</f>
        <v>0</v>
      </c>
      <c r="D250" s="147">
        <f>D251</f>
        <v>0</v>
      </c>
    </row>
    <row r="251" s="136" customFormat="1" customHeight="1" spans="1:4">
      <c r="A251" s="241">
        <v>20201</v>
      </c>
      <c r="B251" s="146" t="s">
        <v>197</v>
      </c>
      <c r="C251" s="147">
        <f>SUM(C252:C252)</f>
        <v>0</v>
      </c>
      <c r="D251" s="147">
        <f>SUM(D252:D252)</f>
        <v>0</v>
      </c>
    </row>
    <row r="252" s="136" customFormat="1" customHeight="1" spans="1:4">
      <c r="A252" s="241">
        <v>2020102</v>
      </c>
      <c r="B252" s="148" t="s">
        <v>58</v>
      </c>
      <c r="C252" s="147">
        <v>0</v>
      </c>
      <c r="D252" s="147"/>
    </row>
    <row r="253" s="232" customFormat="1" customHeight="1" spans="1:4">
      <c r="A253" s="241">
        <v>203</v>
      </c>
      <c r="B253" s="146" t="s">
        <v>198</v>
      </c>
      <c r="C253" s="147">
        <f>SUM(C254,C264)</f>
        <v>0</v>
      </c>
      <c r="D253" s="147">
        <f>SUM(D254,D264)</f>
        <v>0</v>
      </c>
    </row>
    <row r="254" s="136" customFormat="1" customHeight="1" spans="1:4">
      <c r="A254" s="241">
        <v>20306</v>
      </c>
      <c r="B254" s="146" t="s">
        <v>199</v>
      </c>
      <c r="C254" s="147">
        <f>SUM(C255:C263)</f>
        <v>0</v>
      </c>
      <c r="D254" s="147">
        <f>SUM(D255:D263)</f>
        <v>0</v>
      </c>
    </row>
    <row r="255" s="136" customFormat="1" customHeight="1" spans="1:4">
      <c r="A255" s="241">
        <v>2030601</v>
      </c>
      <c r="B255" s="148" t="s">
        <v>200</v>
      </c>
      <c r="C255" s="147">
        <v>0</v>
      </c>
      <c r="D255" s="147"/>
    </row>
    <row r="256" s="232" customFormat="1" customHeight="1" spans="1:4">
      <c r="A256" s="241">
        <v>2030602</v>
      </c>
      <c r="B256" s="148" t="s">
        <v>201</v>
      </c>
      <c r="C256" s="147">
        <v>0</v>
      </c>
      <c r="D256" s="147"/>
    </row>
    <row r="257" s="232" customFormat="1" customHeight="1" spans="1:4">
      <c r="A257" s="241">
        <v>2030603</v>
      </c>
      <c r="B257" s="148" t="s">
        <v>202</v>
      </c>
      <c r="C257" s="147">
        <v>0</v>
      </c>
      <c r="D257" s="147"/>
    </row>
    <row r="258" s="136" customFormat="1" customHeight="1" spans="1:4">
      <c r="A258" s="241">
        <v>2030604</v>
      </c>
      <c r="B258" s="148" t="s">
        <v>203</v>
      </c>
      <c r="C258" s="147">
        <v>0</v>
      </c>
      <c r="D258" s="147"/>
    </row>
    <row r="259" s="136" customFormat="1" customHeight="1" spans="1:4">
      <c r="A259" s="241">
        <v>2030605</v>
      </c>
      <c r="B259" s="148" t="s">
        <v>204</v>
      </c>
      <c r="C259" s="147">
        <v>0</v>
      </c>
      <c r="D259" s="147"/>
    </row>
    <row r="260" s="136" customFormat="1" customHeight="1" spans="1:4">
      <c r="A260" s="241">
        <v>2030606</v>
      </c>
      <c r="B260" s="148" t="s">
        <v>205</v>
      </c>
      <c r="C260" s="147">
        <v>0</v>
      </c>
      <c r="D260" s="147"/>
    </row>
    <row r="261" s="136" customFormat="1" customHeight="1" spans="1:4">
      <c r="A261" s="241">
        <v>2030607</v>
      </c>
      <c r="B261" s="148" t="s">
        <v>206</v>
      </c>
      <c r="C261" s="147">
        <v>0</v>
      </c>
      <c r="D261" s="147"/>
    </row>
    <row r="262" s="136" customFormat="1" customHeight="1" spans="1:4">
      <c r="A262" s="241">
        <v>2030608</v>
      </c>
      <c r="B262" s="148" t="s">
        <v>207</v>
      </c>
      <c r="C262" s="147">
        <v>0</v>
      </c>
      <c r="D262" s="147"/>
    </row>
    <row r="263" s="136" customFormat="1" customHeight="1" spans="1:4">
      <c r="A263" s="241">
        <v>2030699</v>
      </c>
      <c r="B263" s="148" t="s">
        <v>208</v>
      </c>
      <c r="C263" s="147">
        <v>0</v>
      </c>
      <c r="D263" s="147"/>
    </row>
    <row r="264" s="232" customFormat="1" customHeight="1" spans="1:4">
      <c r="A264" s="241">
        <v>20399</v>
      </c>
      <c r="B264" s="146" t="s">
        <v>209</v>
      </c>
      <c r="C264" s="147"/>
      <c r="D264" s="147"/>
    </row>
    <row r="265" s="136" customFormat="1" customHeight="1" spans="1:4">
      <c r="A265" s="241">
        <v>204</v>
      </c>
      <c r="B265" s="146" t="s">
        <v>210</v>
      </c>
      <c r="C265" s="242">
        <f>SUM(C266,C269,C280,C287,C295,C304,C320,C330,C340,C348,C354)</f>
        <v>61293</v>
      </c>
      <c r="D265" s="242">
        <f>SUM(D266,D269,D280,D287,D295,D304,D320,D330,D340,D348,D354)</f>
        <v>157</v>
      </c>
    </row>
    <row r="266" s="136" customFormat="1" customHeight="1" spans="1:4">
      <c r="A266" s="241">
        <v>20401</v>
      </c>
      <c r="B266" s="146" t="s">
        <v>211</v>
      </c>
      <c r="C266" s="147">
        <f>SUM(C267:C268)</f>
        <v>0</v>
      </c>
      <c r="D266" s="243">
        <f>SUM(D267:D268)</f>
        <v>0</v>
      </c>
    </row>
    <row r="267" s="232" customFormat="1" customHeight="1" spans="1:4">
      <c r="A267" s="241">
        <v>2040101</v>
      </c>
      <c r="B267" s="148" t="s">
        <v>212</v>
      </c>
      <c r="C267" s="147">
        <v>0</v>
      </c>
      <c r="D267" s="147"/>
    </row>
    <row r="268" s="136" customFormat="1" customHeight="1" spans="1:4">
      <c r="A268" s="241">
        <v>2040199</v>
      </c>
      <c r="B268" s="148" t="s">
        <v>213</v>
      </c>
      <c r="C268" s="147">
        <v>0</v>
      </c>
      <c r="D268" s="147"/>
    </row>
    <row r="269" s="136" customFormat="1" customHeight="1" spans="1:4">
      <c r="A269" s="241">
        <v>20402</v>
      </c>
      <c r="B269" s="146" t="s">
        <v>214</v>
      </c>
      <c r="C269" s="242">
        <f>SUM(C270:C279)</f>
        <v>52013</v>
      </c>
      <c r="D269" s="242">
        <f>SUM(D270:D279)</f>
        <v>157</v>
      </c>
    </row>
    <row r="270" s="136" customFormat="1" customHeight="1" spans="1:4">
      <c r="A270" s="241">
        <v>2040201</v>
      </c>
      <c r="B270" s="148" t="s">
        <v>57</v>
      </c>
      <c r="C270" s="147">
        <v>44162</v>
      </c>
      <c r="D270" s="147"/>
    </row>
    <row r="271" s="136" customFormat="1" customHeight="1" spans="1:4">
      <c r="A271" s="241">
        <v>2040202</v>
      </c>
      <c r="B271" s="148" t="s">
        <v>58</v>
      </c>
      <c r="C271" s="147">
        <v>5421</v>
      </c>
      <c r="D271" s="147">
        <v>157</v>
      </c>
    </row>
    <row r="272" s="136" customFormat="1" customHeight="1" spans="1:4">
      <c r="A272" s="241">
        <v>2040203</v>
      </c>
      <c r="B272" s="148" t="s">
        <v>59</v>
      </c>
      <c r="C272" s="147">
        <v>0</v>
      </c>
      <c r="D272" s="147"/>
    </row>
    <row r="273" s="136" customFormat="1" customHeight="1" spans="1:4">
      <c r="A273" s="241">
        <v>2040219</v>
      </c>
      <c r="B273" s="148" t="s">
        <v>99</v>
      </c>
      <c r="C273" s="147">
        <v>348</v>
      </c>
      <c r="D273" s="147"/>
    </row>
    <row r="274" s="232" customFormat="1" customHeight="1" spans="1:4">
      <c r="A274" s="241">
        <v>2040220</v>
      </c>
      <c r="B274" s="148" t="s">
        <v>215</v>
      </c>
      <c r="C274" s="147">
        <v>1915</v>
      </c>
      <c r="D274" s="147"/>
    </row>
    <row r="275" s="136" customFormat="1" customHeight="1" spans="1:4">
      <c r="A275" s="241">
        <v>2040221</v>
      </c>
      <c r="B275" s="148" t="s">
        <v>216</v>
      </c>
      <c r="C275" s="147">
        <v>0</v>
      </c>
      <c r="D275" s="147"/>
    </row>
    <row r="276" s="136" customFormat="1" customHeight="1" spans="1:4">
      <c r="A276" s="241"/>
      <c r="B276" s="148" t="s">
        <v>217</v>
      </c>
      <c r="C276" s="147"/>
      <c r="D276" s="147"/>
    </row>
    <row r="277" s="136" customFormat="1" customHeight="1" spans="1:4">
      <c r="A277" s="241"/>
      <c r="B277" s="148" t="s">
        <v>218</v>
      </c>
      <c r="C277" s="147"/>
      <c r="D277" s="147"/>
    </row>
    <row r="278" s="136" customFormat="1" customHeight="1" spans="1:4">
      <c r="A278" s="241">
        <v>2040250</v>
      </c>
      <c r="B278" s="148" t="s">
        <v>66</v>
      </c>
      <c r="C278" s="147">
        <v>137</v>
      </c>
      <c r="D278" s="147"/>
    </row>
    <row r="279" s="136" customFormat="1" customHeight="1" spans="1:4">
      <c r="A279" s="241">
        <v>2040299</v>
      </c>
      <c r="B279" s="148" t="s">
        <v>219</v>
      </c>
      <c r="C279" s="147">
        <v>30</v>
      </c>
      <c r="D279" s="147"/>
    </row>
    <row r="280" s="232" customFormat="1" customHeight="1" spans="1:4">
      <c r="A280" s="241">
        <v>20403</v>
      </c>
      <c r="B280" s="146" t="s">
        <v>220</v>
      </c>
      <c r="C280" s="242">
        <f>SUM(C281:C286)</f>
        <v>0</v>
      </c>
      <c r="D280" s="242">
        <f>SUM(D281:D286)</f>
        <v>0</v>
      </c>
    </row>
    <row r="281" s="136" customFormat="1" customHeight="1" spans="1:4">
      <c r="A281" s="241">
        <v>2040301</v>
      </c>
      <c r="B281" s="148" t="s">
        <v>57</v>
      </c>
      <c r="C281" s="147">
        <v>0</v>
      </c>
      <c r="D281" s="147"/>
    </row>
    <row r="282" s="136" customFormat="1" customHeight="1" spans="1:4">
      <c r="A282" s="241">
        <v>2040302</v>
      </c>
      <c r="B282" s="148" t="s">
        <v>58</v>
      </c>
      <c r="C282" s="147">
        <v>0</v>
      </c>
      <c r="D282" s="147"/>
    </row>
    <row r="283" s="136" customFormat="1" customHeight="1" spans="1:4">
      <c r="A283" s="241">
        <v>2040303</v>
      </c>
      <c r="B283" s="148" t="s">
        <v>59</v>
      </c>
      <c r="C283" s="147">
        <v>0</v>
      </c>
      <c r="D283" s="147"/>
    </row>
    <row r="284" s="232" customFormat="1" customHeight="1" spans="1:4">
      <c r="A284" s="241">
        <v>2040304</v>
      </c>
      <c r="B284" s="148" t="s">
        <v>221</v>
      </c>
      <c r="C284" s="147">
        <v>0</v>
      </c>
      <c r="D284" s="147"/>
    </row>
    <row r="285" s="136" customFormat="1" customHeight="1" spans="1:4">
      <c r="A285" s="241">
        <v>2040350</v>
      </c>
      <c r="B285" s="148" t="s">
        <v>66</v>
      </c>
      <c r="C285" s="147">
        <v>0</v>
      </c>
      <c r="D285" s="147"/>
    </row>
    <row r="286" s="136" customFormat="1" customHeight="1" spans="1:4">
      <c r="A286" s="241">
        <v>2040399</v>
      </c>
      <c r="B286" s="148" t="s">
        <v>222</v>
      </c>
      <c r="C286" s="147">
        <v>0</v>
      </c>
      <c r="D286" s="147"/>
    </row>
    <row r="287" s="136" customFormat="1" customHeight="1" spans="1:4">
      <c r="A287" s="241">
        <v>20404</v>
      </c>
      <c r="B287" s="146" t="s">
        <v>223</v>
      </c>
      <c r="C287" s="242">
        <f>SUM(C288:C294)</f>
        <v>2192</v>
      </c>
      <c r="D287" s="242">
        <f>SUM(D288:D294)</f>
        <v>0</v>
      </c>
    </row>
    <row r="288" s="136" customFormat="1" customHeight="1" spans="1:4">
      <c r="A288" s="241">
        <v>2040401</v>
      </c>
      <c r="B288" s="148" t="s">
        <v>57</v>
      </c>
      <c r="C288" s="147">
        <v>2149</v>
      </c>
      <c r="D288" s="147"/>
    </row>
    <row r="289" s="136" customFormat="1" customHeight="1" spans="1:4">
      <c r="A289" s="241">
        <v>2040402</v>
      </c>
      <c r="B289" s="148" t="s">
        <v>58</v>
      </c>
      <c r="C289" s="147">
        <v>25</v>
      </c>
      <c r="D289" s="147"/>
    </row>
    <row r="290" s="136" customFormat="1" customHeight="1" spans="1:4">
      <c r="A290" s="241">
        <v>2040403</v>
      </c>
      <c r="B290" s="148" t="s">
        <v>59</v>
      </c>
      <c r="C290" s="147">
        <v>0</v>
      </c>
      <c r="D290" s="147"/>
    </row>
    <row r="291" s="136" customFormat="1" customHeight="1" spans="1:4">
      <c r="A291" s="241">
        <v>2040409</v>
      </c>
      <c r="B291" s="148" t="s">
        <v>224</v>
      </c>
      <c r="C291" s="147">
        <v>0</v>
      </c>
      <c r="D291" s="147"/>
    </row>
    <row r="292" s="136" customFormat="1" customHeight="1" spans="1:4">
      <c r="A292" s="241">
        <v>2040410</v>
      </c>
      <c r="B292" s="148" t="s">
        <v>225</v>
      </c>
      <c r="C292" s="147">
        <v>3</v>
      </c>
      <c r="D292" s="147"/>
    </row>
    <row r="293" s="136" customFormat="1" customHeight="1" spans="1:4">
      <c r="A293" s="241">
        <v>2040450</v>
      </c>
      <c r="B293" s="148" t="s">
        <v>66</v>
      </c>
      <c r="C293" s="147">
        <v>0</v>
      </c>
      <c r="D293" s="147"/>
    </row>
    <row r="294" s="232" customFormat="1" customHeight="1" spans="1:4">
      <c r="A294" s="241">
        <v>2040499</v>
      </c>
      <c r="B294" s="148" t="s">
        <v>226</v>
      </c>
      <c r="C294" s="147">
        <v>15</v>
      </c>
      <c r="D294" s="147"/>
    </row>
    <row r="295" s="136" customFormat="1" customHeight="1" spans="1:4">
      <c r="A295" s="241">
        <v>20405</v>
      </c>
      <c r="B295" s="146" t="s">
        <v>227</v>
      </c>
      <c r="C295" s="242">
        <f>SUM(C296:C303)</f>
        <v>2982</v>
      </c>
      <c r="D295" s="242">
        <f>SUM(D296:D303)</f>
        <v>0</v>
      </c>
    </row>
    <row r="296" s="232" customFormat="1" customHeight="1" spans="1:4">
      <c r="A296" s="241">
        <v>2040501</v>
      </c>
      <c r="B296" s="148" t="s">
        <v>57</v>
      </c>
      <c r="C296" s="147">
        <v>2763</v>
      </c>
      <c r="D296" s="147"/>
    </row>
    <row r="297" s="136" customFormat="1" customHeight="1" spans="1:4">
      <c r="A297" s="241">
        <v>2040502</v>
      </c>
      <c r="B297" s="148" t="s">
        <v>58</v>
      </c>
      <c r="C297" s="147">
        <v>219</v>
      </c>
      <c r="D297" s="147"/>
    </row>
    <row r="298" s="232" customFormat="1" customHeight="1" spans="1:4">
      <c r="A298" s="241">
        <v>2040503</v>
      </c>
      <c r="B298" s="148" t="s">
        <v>59</v>
      </c>
      <c r="C298" s="147">
        <v>0</v>
      </c>
      <c r="D298" s="147"/>
    </row>
    <row r="299" s="136" customFormat="1" customHeight="1" spans="1:4">
      <c r="A299" s="241">
        <v>2040504</v>
      </c>
      <c r="B299" s="148" t="s">
        <v>228</v>
      </c>
      <c r="C299" s="147">
        <v>0</v>
      </c>
      <c r="D299" s="147"/>
    </row>
    <row r="300" s="232" customFormat="1" customHeight="1" spans="1:4">
      <c r="A300" s="241">
        <v>2040505</v>
      </c>
      <c r="B300" s="148" t="s">
        <v>229</v>
      </c>
      <c r="C300" s="147">
        <v>0</v>
      </c>
      <c r="D300" s="147"/>
    </row>
    <row r="301" s="136" customFormat="1" customHeight="1" spans="1:4">
      <c r="A301" s="241">
        <v>2040506</v>
      </c>
      <c r="B301" s="148" t="s">
        <v>230</v>
      </c>
      <c r="C301" s="147">
        <v>0</v>
      </c>
      <c r="D301" s="147"/>
    </row>
    <row r="302" s="136" customFormat="1" customHeight="1" spans="1:4">
      <c r="A302" s="241">
        <v>2040550</v>
      </c>
      <c r="B302" s="148" t="s">
        <v>66</v>
      </c>
      <c r="C302" s="147">
        <v>0</v>
      </c>
      <c r="D302" s="147"/>
    </row>
    <row r="303" s="136" customFormat="1" customHeight="1" spans="1:4">
      <c r="A303" s="241">
        <v>2040599</v>
      </c>
      <c r="B303" s="148" t="s">
        <v>231</v>
      </c>
      <c r="C303" s="147">
        <v>0</v>
      </c>
      <c r="D303" s="147"/>
    </row>
    <row r="304" s="136" customFormat="1" customHeight="1" spans="1:4">
      <c r="A304" s="241">
        <v>20406</v>
      </c>
      <c r="B304" s="146" t="s">
        <v>232</v>
      </c>
      <c r="C304" s="242">
        <f>SUM(C305:C319)</f>
        <v>1751</v>
      </c>
      <c r="D304" s="242">
        <f>SUM(D305:D319)</f>
        <v>0</v>
      </c>
    </row>
    <row r="305" s="136" customFormat="1" customHeight="1" spans="1:4">
      <c r="A305" s="241">
        <v>2040601</v>
      </c>
      <c r="B305" s="148" t="s">
        <v>57</v>
      </c>
      <c r="C305" s="147">
        <v>1290</v>
      </c>
      <c r="D305" s="147"/>
    </row>
    <row r="306" s="136" customFormat="1" customHeight="1" spans="1:4">
      <c r="A306" s="241">
        <v>2040602</v>
      </c>
      <c r="B306" s="148" t="s">
        <v>58</v>
      </c>
      <c r="C306" s="147">
        <v>114</v>
      </c>
      <c r="D306" s="147"/>
    </row>
    <row r="307" s="136" customFormat="1" customHeight="1" spans="1:4">
      <c r="A307" s="241">
        <v>2040603</v>
      </c>
      <c r="B307" s="148" t="s">
        <v>59</v>
      </c>
      <c r="C307" s="147">
        <v>0</v>
      </c>
      <c r="D307" s="147"/>
    </row>
    <row r="308" s="136" customFormat="1" customHeight="1" spans="1:4">
      <c r="A308" s="241">
        <v>2040604</v>
      </c>
      <c r="B308" s="148" t="s">
        <v>233</v>
      </c>
      <c r="C308" s="147">
        <v>0</v>
      </c>
      <c r="D308" s="147"/>
    </row>
    <row r="309" s="233" customFormat="1" customHeight="1" spans="1:4">
      <c r="A309" s="241">
        <v>2040605</v>
      </c>
      <c r="B309" s="148" t="s">
        <v>234</v>
      </c>
      <c r="C309" s="147">
        <v>0</v>
      </c>
      <c r="D309" s="147"/>
    </row>
    <row r="310" s="136" customFormat="1" customHeight="1" spans="1:4">
      <c r="A310" s="241">
        <v>2040606</v>
      </c>
      <c r="B310" s="148" t="s">
        <v>235</v>
      </c>
      <c r="C310" s="147">
        <v>90</v>
      </c>
      <c r="D310" s="147"/>
    </row>
    <row r="311" s="136" customFormat="1" customHeight="1" spans="1:4">
      <c r="A311" s="241">
        <v>2040607</v>
      </c>
      <c r="B311" s="148" t="s">
        <v>236</v>
      </c>
      <c r="C311" s="147">
        <v>27</v>
      </c>
      <c r="D311" s="147"/>
    </row>
    <row r="312" s="136" customFormat="1" customHeight="1" spans="1:4">
      <c r="A312" s="241">
        <v>2040608</v>
      </c>
      <c r="B312" s="148" t="s">
        <v>237</v>
      </c>
      <c r="C312" s="147">
        <v>0</v>
      </c>
      <c r="D312" s="147"/>
    </row>
    <row r="313" s="136" customFormat="1" customHeight="1" spans="1:4">
      <c r="A313" s="241">
        <v>2040609</v>
      </c>
      <c r="B313" s="148" t="s">
        <v>238</v>
      </c>
      <c r="C313" s="147">
        <v>151</v>
      </c>
      <c r="D313" s="147"/>
    </row>
    <row r="314" s="136" customFormat="1" customHeight="1" spans="1:4">
      <c r="A314" s="241">
        <v>2040610</v>
      </c>
      <c r="B314" s="148" t="s">
        <v>239</v>
      </c>
      <c r="C314" s="147">
        <v>1</v>
      </c>
      <c r="D314" s="147"/>
    </row>
    <row r="315" s="136" customFormat="1" customHeight="1" spans="1:4">
      <c r="A315" s="241">
        <v>2040611</v>
      </c>
      <c r="B315" s="148" t="s">
        <v>240</v>
      </c>
      <c r="C315" s="147">
        <v>0</v>
      </c>
      <c r="D315" s="147"/>
    </row>
    <row r="316" s="136" customFormat="1" customHeight="1" spans="1:4">
      <c r="A316" s="241">
        <v>2040612</v>
      </c>
      <c r="B316" s="148" t="s">
        <v>241</v>
      </c>
      <c r="C316" s="147">
        <v>0</v>
      </c>
      <c r="D316" s="147"/>
    </row>
    <row r="317" s="136" customFormat="1" customHeight="1" spans="1:4">
      <c r="A317" s="241">
        <v>2040613</v>
      </c>
      <c r="B317" s="148" t="s">
        <v>99</v>
      </c>
      <c r="C317" s="147">
        <v>0</v>
      </c>
      <c r="D317" s="147"/>
    </row>
    <row r="318" s="136" customFormat="1" customHeight="1" spans="1:4">
      <c r="A318" s="241">
        <v>2040650</v>
      </c>
      <c r="B318" s="148" t="s">
        <v>66</v>
      </c>
      <c r="C318" s="147">
        <v>78</v>
      </c>
      <c r="D318" s="147"/>
    </row>
    <row r="319" s="136" customFormat="1" customHeight="1" spans="1:4">
      <c r="A319" s="241">
        <v>2040699</v>
      </c>
      <c r="B319" s="148" t="s">
        <v>242</v>
      </c>
      <c r="C319" s="147">
        <v>0</v>
      </c>
      <c r="D319" s="147"/>
    </row>
    <row r="320" s="136" customFormat="1" customHeight="1" spans="1:4">
      <c r="A320" s="241">
        <v>20407</v>
      </c>
      <c r="B320" s="146" t="s">
        <v>243</v>
      </c>
      <c r="C320" s="242">
        <f>SUM(C321:C329)</f>
        <v>0</v>
      </c>
      <c r="D320" s="242">
        <f>SUM(D321:D329)</f>
        <v>0</v>
      </c>
    </row>
    <row r="321" s="136" customFormat="1" customHeight="1" spans="1:4">
      <c r="A321" s="241">
        <v>2040701</v>
      </c>
      <c r="B321" s="148" t="s">
        <v>57</v>
      </c>
      <c r="C321" s="147">
        <v>0</v>
      </c>
      <c r="D321" s="147"/>
    </row>
    <row r="322" s="136" customFormat="1" customHeight="1" spans="1:4">
      <c r="A322" s="241">
        <v>2040702</v>
      </c>
      <c r="B322" s="148" t="s">
        <v>58</v>
      </c>
      <c r="C322" s="147">
        <v>0</v>
      </c>
      <c r="D322" s="147"/>
    </row>
    <row r="323" s="136" customFormat="1" customHeight="1" spans="1:4">
      <c r="A323" s="241">
        <v>2040703</v>
      </c>
      <c r="B323" s="148" t="s">
        <v>59</v>
      </c>
      <c r="C323" s="147">
        <v>0</v>
      </c>
      <c r="D323" s="147"/>
    </row>
    <row r="324" s="136" customFormat="1" customHeight="1" spans="1:4">
      <c r="A324" s="241">
        <v>2040704</v>
      </c>
      <c r="B324" s="148" t="s">
        <v>244</v>
      </c>
      <c r="C324" s="147">
        <v>0</v>
      </c>
      <c r="D324" s="147"/>
    </row>
    <row r="325" s="136" customFormat="1" customHeight="1" spans="1:4">
      <c r="A325" s="241">
        <v>2040705</v>
      </c>
      <c r="B325" s="148" t="s">
        <v>245</v>
      </c>
      <c r="C325" s="147">
        <v>0</v>
      </c>
      <c r="D325" s="147"/>
    </row>
    <row r="326" s="136" customFormat="1" customHeight="1" spans="1:4">
      <c r="A326" s="241">
        <v>2040706</v>
      </c>
      <c r="B326" s="148" t="s">
        <v>246</v>
      </c>
      <c r="C326" s="147">
        <v>0</v>
      </c>
      <c r="D326" s="147"/>
    </row>
    <row r="327" s="136" customFormat="1" customHeight="1" spans="1:4">
      <c r="A327" s="241">
        <v>2040707</v>
      </c>
      <c r="B327" s="148" t="s">
        <v>99</v>
      </c>
      <c r="C327" s="147">
        <v>0</v>
      </c>
      <c r="D327" s="147"/>
    </row>
    <row r="328" s="136" customFormat="1" customHeight="1" spans="1:4">
      <c r="A328" s="241">
        <v>2040750</v>
      </c>
      <c r="B328" s="148" t="s">
        <v>66</v>
      </c>
      <c r="C328" s="147">
        <v>0</v>
      </c>
      <c r="D328" s="147"/>
    </row>
    <row r="329" s="136" customFormat="1" customHeight="1" spans="1:4">
      <c r="A329" s="241">
        <v>2040799</v>
      </c>
      <c r="B329" s="148" t="s">
        <v>247</v>
      </c>
      <c r="C329" s="147">
        <v>0</v>
      </c>
      <c r="D329" s="147"/>
    </row>
    <row r="330" s="136" customFormat="1" customHeight="1" spans="1:4">
      <c r="A330" s="241">
        <v>20408</v>
      </c>
      <c r="B330" s="146" t="s">
        <v>248</v>
      </c>
      <c r="C330" s="242">
        <f>SUM(C331:C339)</f>
        <v>1843</v>
      </c>
      <c r="D330" s="242">
        <f>SUM(D331:D339)</f>
        <v>0</v>
      </c>
    </row>
    <row r="331" s="136" customFormat="1" customHeight="1" spans="1:4">
      <c r="A331" s="241">
        <v>2040801</v>
      </c>
      <c r="B331" s="148" t="s">
        <v>57</v>
      </c>
      <c r="C331" s="147">
        <v>1839</v>
      </c>
      <c r="D331" s="147"/>
    </row>
    <row r="332" s="136" customFormat="1" customHeight="1" spans="1:4">
      <c r="A332" s="241">
        <v>2040802</v>
      </c>
      <c r="B332" s="148" t="s">
        <v>58</v>
      </c>
      <c r="C332" s="147">
        <v>0</v>
      </c>
      <c r="D332" s="147"/>
    </row>
    <row r="333" s="136" customFormat="1" customHeight="1" spans="1:4">
      <c r="A333" s="241">
        <v>2040803</v>
      </c>
      <c r="B333" s="148" t="s">
        <v>59</v>
      </c>
      <c r="C333" s="147">
        <v>0</v>
      </c>
      <c r="D333" s="147"/>
    </row>
    <row r="334" s="136" customFormat="1" customHeight="1" spans="1:4">
      <c r="A334" s="241">
        <v>2040804</v>
      </c>
      <c r="B334" s="148" t="s">
        <v>249</v>
      </c>
      <c r="C334" s="147">
        <v>0</v>
      </c>
      <c r="D334" s="147"/>
    </row>
    <row r="335" s="136" customFormat="1" customHeight="1" spans="1:4">
      <c r="A335" s="241">
        <v>2040805</v>
      </c>
      <c r="B335" s="148" t="s">
        <v>250</v>
      </c>
      <c r="C335" s="147">
        <v>0</v>
      </c>
      <c r="D335" s="147"/>
    </row>
    <row r="336" s="136" customFormat="1" customHeight="1" spans="1:4">
      <c r="A336" s="241">
        <v>2040806</v>
      </c>
      <c r="B336" s="148" t="s">
        <v>251</v>
      </c>
      <c r="C336" s="147">
        <v>0</v>
      </c>
      <c r="D336" s="147"/>
    </row>
    <row r="337" s="136" customFormat="1" customHeight="1" spans="1:4">
      <c r="A337" s="241">
        <v>2040807</v>
      </c>
      <c r="B337" s="148" t="s">
        <v>99</v>
      </c>
      <c r="C337" s="147">
        <v>0</v>
      </c>
      <c r="D337" s="147"/>
    </row>
    <row r="338" s="136" customFormat="1" customHeight="1" spans="1:4">
      <c r="A338" s="241">
        <v>2040850</v>
      </c>
      <c r="B338" s="148" t="s">
        <v>66</v>
      </c>
      <c r="C338" s="147">
        <v>0</v>
      </c>
      <c r="D338" s="147"/>
    </row>
    <row r="339" s="136" customFormat="1" customHeight="1" spans="1:4">
      <c r="A339" s="241">
        <v>2040899</v>
      </c>
      <c r="B339" s="148" t="s">
        <v>252</v>
      </c>
      <c r="C339" s="147">
        <v>4</v>
      </c>
      <c r="D339" s="147"/>
    </row>
    <row r="340" s="136" customFormat="1" customHeight="1" spans="1:4">
      <c r="A340" s="241">
        <v>20409</v>
      </c>
      <c r="B340" s="146" t="s">
        <v>253</v>
      </c>
      <c r="C340" s="242">
        <f>SUM(C341:C347)</f>
        <v>0</v>
      </c>
      <c r="D340" s="242">
        <f>SUM(D341:D347)</f>
        <v>0</v>
      </c>
    </row>
    <row r="341" s="136" customFormat="1" customHeight="1" spans="1:4">
      <c r="A341" s="241">
        <v>2040901</v>
      </c>
      <c r="B341" s="148" t="s">
        <v>57</v>
      </c>
      <c r="C341" s="147">
        <v>0</v>
      </c>
      <c r="D341" s="147"/>
    </row>
    <row r="342" s="136" customFormat="1" customHeight="1" spans="1:4">
      <c r="A342" s="241">
        <v>2040902</v>
      </c>
      <c r="B342" s="148" t="s">
        <v>58</v>
      </c>
      <c r="C342" s="147">
        <v>0</v>
      </c>
      <c r="D342" s="147"/>
    </row>
    <row r="343" s="136" customFormat="1" customHeight="1" spans="1:4">
      <c r="A343" s="241">
        <v>2040903</v>
      </c>
      <c r="B343" s="148" t="s">
        <v>59</v>
      </c>
      <c r="C343" s="147">
        <v>0</v>
      </c>
      <c r="D343" s="147"/>
    </row>
    <row r="344" s="136" customFormat="1" customHeight="1" spans="1:4">
      <c r="A344" s="241">
        <v>2040904</v>
      </c>
      <c r="B344" s="148" t="s">
        <v>254</v>
      </c>
      <c r="C344" s="147">
        <v>0</v>
      </c>
      <c r="D344" s="147"/>
    </row>
    <row r="345" s="136" customFormat="1" customHeight="1" spans="1:4">
      <c r="A345" s="241">
        <v>2040905</v>
      </c>
      <c r="B345" s="148" t="s">
        <v>255</v>
      </c>
      <c r="C345" s="147">
        <v>0</v>
      </c>
      <c r="D345" s="147"/>
    </row>
    <row r="346" s="136" customFormat="1" customHeight="1" spans="1:4">
      <c r="A346" s="241">
        <v>2040950</v>
      </c>
      <c r="B346" s="148" t="s">
        <v>66</v>
      </c>
      <c r="C346" s="147">
        <v>0</v>
      </c>
      <c r="D346" s="147"/>
    </row>
    <row r="347" s="136" customFormat="1" customHeight="1" spans="1:4">
      <c r="A347" s="241">
        <v>2040999</v>
      </c>
      <c r="B347" s="148" t="s">
        <v>256</v>
      </c>
      <c r="C347" s="147">
        <v>0</v>
      </c>
      <c r="D347" s="147"/>
    </row>
    <row r="348" s="136" customFormat="1" customHeight="1" spans="1:4">
      <c r="A348" s="241">
        <v>20410</v>
      </c>
      <c r="B348" s="146" t="s">
        <v>257</v>
      </c>
      <c r="C348" s="242">
        <f>SUM(C349:C353)</f>
        <v>0</v>
      </c>
      <c r="D348" s="242">
        <f>SUM(D349:D353)</f>
        <v>0</v>
      </c>
    </row>
    <row r="349" s="136" customFormat="1" customHeight="1" spans="1:4">
      <c r="A349" s="241">
        <v>2041001</v>
      </c>
      <c r="B349" s="148" t="s">
        <v>57</v>
      </c>
      <c r="C349" s="147">
        <v>0</v>
      </c>
      <c r="D349" s="147"/>
    </row>
    <row r="350" s="136" customFormat="1" customHeight="1" spans="1:4">
      <c r="A350" s="241">
        <v>2041002</v>
      </c>
      <c r="B350" s="148" t="s">
        <v>58</v>
      </c>
      <c r="C350" s="147">
        <v>0</v>
      </c>
      <c r="D350" s="147"/>
    </row>
    <row r="351" s="136" customFormat="1" customHeight="1" spans="1:4">
      <c r="A351" s="241">
        <v>2041006</v>
      </c>
      <c r="B351" s="148" t="s">
        <v>99</v>
      </c>
      <c r="C351" s="147">
        <v>0</v>
      </c>
      <c r="D351" s="147"/>
    </row>
    <row r="352" s="136" customFormat="1" customHeight="1" spans="1:4">
      <c r="A352" s="241">
        <v>2041007</v>
      </c>
      <c r="B352" s="148" t="s">
        <v>258</v>
      </c>
      <c r="C352" s="147">
        <v>0</v>
      </c>
      <c r="D352" s="147"/>
    </row>
    <row r="353" s="136" customFormat="1" customHeight="1" spans="1:4">
      <c r="A353" s="241">
        <v>2041099</v>
      </c>
      <c r="B353" s="148" t="s">
        <v>259</v>
      </c>
      <c r="C353" s="147">
        <v>0</v>
      </c>
      <c r="D353" s="147"/>
    </row>
    <row r="354" s="136" customFormat="1" customHeight="1" spans="1:4">
      <c r="A354" s="241">
        <v>20499</v>
      </c>
      <c r="B354" s="146" t="s">
        <v>260</v>
      </c>
      <c r="C354" s="242">
        <f>C355</f>
        <v>512</v>
      </c>
      <c r="D354" s="242">
        <f>D355</f>
        <v>0</v>
      </c>
    </row>
    <row r="355" s="136" customFormat="1" customHeight="1" spans="1:4">
      <c r="A355" s="241">
        <v>2049901</v>
      </c>
      <c r="B355" s="148" t="s">
        <v>261</v>
      </c>
      <c r="C355" s="147">
        <v>512</v>
      </c>
      <c r="D355" s="147"/>
    </row>
    <row r="356" s="136" customFormat="1" customHeight="1" spans="1:4">
      <c r="A356" s="241">
        <v>205</v>
      </c>
      <c r="B356" s="146" t="s">
        <v>262</v>
      </c>
      <c r="C356" s="242">
        <f>SUM(C357,C362,C371,C377,C383,C387,C391,C395,C401,C408,)</f>
        <v>71457</v>
      </c>
      <c r="D356" s="242">
        <f>SUM(D357,D362,D371,D377,D383,D387,D391,D395,D401,D408,)</f>
        <v>0</v>
      </c>
    </row>
    <row r="357" s="136" customFormat="1" customHeight="1" spans="1:4">
      <c r="A357" s="241">
        <v>20501</v>
      </c>
      <c r="B357" s="146" t="s">
        <v>263</v>
      </c>
      <c r="C357" s="242">
        <f>SUM(C358:C361)</f>
        <v>1499</v>
      </c>
      <c r="D357" s="242">
        <f>SUM(D358:D361)</f>
        <v>0</v>
      </c>
    </row>
    <row r="358" s="136" customFormat="1" customHeight="1" spans="1:4">
      <c r="A358" s="241">
        <v>2050101</v>
      </c>
      <c r="B358" s="148" t="s">
        <v>57</v>
      </c>
      <c r="C358" s="147">
        <v>1432</v>
      </c>
      <c r="D358" s="147"/>
    </row>
    <row r="359" s="136" customFormat="1" customHeight="1" spans="1:4">
      <c r="A359" s="241">
        <v>2050102</v>
      </c>
      <c r="B359" s="148" t="s">
        <v>58</v>
      </c>
      <c r="C359" s="147">
        <v>0</v>
      </c>
      <c r="D359" s="147"/>
    </row>
    <row r="360" s="136" customFormat="1" customHeight="1" spans="1:4">
      <c r="A360" s="241">
        <v>2050103</v>
      </c>
      <c r="B360" s="148" t="s">
        <v>59</v>
      </c>
      <c r="C360" s="147">
        <v>0</v>
      </c>
      <c r="D360" s="147"/>
    </row>
    <row r="361" s="136" customFormat="1" customHeight="1" spans="1:4">
      <c r="A361" s="241">
        <v>2050199</v>
      </c>
      <c r="B361" s="148" t="s">
        <v>264</v>
      </c>
      <c r="C361" s="147">
        <v>67</v>
      </c>
      <c r="D361" s="147"/>
    </row>
    <row r="362" s="136" customFormat="1" customHeight="1" spans="1:4">
      <c r="A362" s="241">
        <v>20502</v>
      </c>
      <c r="B362" s="146" t="s">
        <v>265</v>
      </c>
      <c r="C362" s="242">
        <f>SUM(C363:C370)</f>
        <v>50846</v>
      </c>
      <c r="D362" s="242">
        <f>SUM(D363:D370)</f>
        <v>0</v>
      </c>
    </row>
    <row r="363" s="136" customFormat="1" customHeight="1" spans="1:4">
      <c r="A363" s="241">
        <v>2050201</v>
      </c>
      <c r="B363" s="148" t="s">
        <v>266</v>
      </c>
      <c r="C363" s="147">
        <v>1319</v>
      </c>
      <c r="D363" s="147"/>
    </row>
    <row r="364" s="136" customFormat="1" customHeight="1" spans="1:4">
      <c r="A364" s="241">
        <v>2050202</v>
      </c>
      <c r="B364" s="148" t="s">
        <v>267</v>
      </c>
      <c r="C364" s="147">
        <v>1430</v>
      </c>
      <c r="D364" s="147"/>
    </row>
    <row r="365" s="136" customFormat="1" customHeight="1" spans="1:4">
      <c r="A365" s="241">
        <v>2050203</v>
      </c>
      <c r="B365" s="148" t="s">
        <v>268</v>
      </c>
      <c r="C365" s="147">
        <v>10208</v>
      </c>
      <c r="D365" s="147"/>
    </row>
    <row r="366" s="136" customFormat="1" customHeight="1" spans="1:4">
      <c r="A366" s="241">
        <v>2050204</v>
      </c>
      <c r="B366" s="148" t="s">
        <v>269</v>
      </c>
      <c r="C366" s="147">
        <v>13809</v>
      </c>
      <c r="D366" s="147"/>
    </row>
    <row r="367" s="136" customFormat="1" customHeight="1" spans="1:4">
      <c r="A367" s="241">
        <v>2050205</v>
      </c>
      <c r="B367" s="148" t="s">
        <v>270</v>
      </c>
      <c r="C367" s="147">
        <v>24080</v>
      </c>
      <c r="D367" s="147"/>
    </row>
    <row r="368" s="136" customFormat="1" customHeight="1" spans="1:4">
      <c r="A368" s="241">
        <v>2050206</v>
      </c>
      <c r="B368" s="148" t="s">
        <v>271</v>
      </c>
      <c r="C368" s="147">
        <v>0</v>
      </c>
      <c r="D368" s="147"/>
    </row>
    <row r="369" s="136" customFormat="1" customHeight="1" spans="1:4">
      <c r="A369" s="241">
        <v>2050207</v>
      </c>
      <c r="B369" s="148" t="s">
        <v>272</v>
      </c>
      <c r="C369" s="147">
        <v>0</v>
      </c>
      <c r="D369" s="147"/>
    </row>
    <row r="370" s="136" customFormat="1" customHeight="1" spans="1:4">
      <c r="A370" s="241">
        <v>2050299</v>
      </c>
      <c r="B370" s="148" t="s">
        <v>273</v>
      </c>
      <c r="C370" s="147">
        <v>0</v>
      </c>
      <c r="D370" s="147"/>
    </row>
    <row r="371" s="136" customFormat="1" customHeight="1" spans="1:4">
      <c r="A371" s="241">
        <v>20503</v>
      </c>
      <c r="B371" s="146" t="s">
        <v>274</v>
      </c>
      <c r="C371" s="242">
        <f>SUM(C372:C376)</f>
        <v>8398</v>
      </c>
      <c r="D371" s="242">
        <f>SUM(D372:D376)</f>
        <v>0</v>
      </c>
    </row>
    <row r="372" s="136" customFormat="1" customHeight="1" spans="1:4">
      <c r="A372" s="241">
        <v>2050301</v>
      </c>
      <c r="B372" s="148" t="s">
        <v>275</v>
      </c>
      <c r="C372" s="147">
        <v>0</v>
      </c>
      <c r="D372" s="147"/>
    </row>
    <row r="373" s="136" customFormat="1" customHeight="1" spans="1:4">
      <c r="A373" s="241">
        <v>2050302</v>
      </c>
      <c r="B373" s="148" t="s">
        <v>276</v>
      </c>
      <c r="C373" s="147">
        <v>8398</v>
      </c>
      <c r="D373" s="147"/>
    </row>
    <row r="374" s="136" customFormat="1" customHeight="1" spans="1:4">
      <c r="A374" s="241">
        <v>2050303</v>
      </c>
      <c r="B374" s="148" t="s">
        <v>277</v>
      </c>
      <c r="C374" s="147">
        <v>0</v>
      </c>
      <c r="D374" s="147"/>
    </row>
    <row r="375" s="136" customFormat="1" customHeight="1" spans="1:4">
      <c r="A375" s="145">
        <v>2050305</v>
      </c>
      <c r="B375" s="148" t="s">
        <v>278</v>
      </c>
      <c r="C375" s="147">
        <v>0</v>
      </c>
      <c r="D375" s="147"/>
    </row>
    <row r="376" s="136" customFormat="1" customHeight="1" spans="1:4">
      <c r="A376" s="145">
        <v>2050399</v>
      </c>
      <c r="B376" s="148" t="s">
        <v>279</v>
      </c>
      <c r="C376" s="147">
        <v>0</v>
      </c>
      <c r="D376" s="147"/>
    </row>
    <row r="377" s="136" customFormat="1" customHeight="1" spans="1:4">
      <c r="A377" s="145">
        <v>20504</v>
      </c>
      <c r="B377" s="146" t="s">
        <v>280</v>
      </c>
      <c r="C377" s="242">
        <f>SUM(C378:C382)</f>
        <v>0</v>
      </c>
      <c r="D377" s="242">
        <f>SUM(D378:D382)</f>
        <v>0</v>
      </c>
    </row>
    <row r="378" s="136" customFormat="1" customHeight="1" spans="1:4">
      <c r="A378" s="145">
        <v>2050401</v>
      </c>
      <c r="B378" s="148" t="s">
        <v>281</v>
      </c>
      <c r="C378" s="147">
        <v>0</v>
      </c>
      <c r="D378" s="147"/>
    </row>
    <row r="379" s="136" customFormat="1" customHeight="1" spans="1:4">
      <c r="A379" s="145">
        <v>2050402</v>
      </c>
      <c r="B379" s="148" t="s">
        <v>282</v>
      </c>
      <c r="C379" s="147">
        <v>0</v>
      </c>
      <c r="D379" s="147"/>
    </row>
    <row r="380" s="136" customFormat="1" customHeight="1" spans="1:4">
      <c r="A380" s="145">
        <v>2050403</v>
      </c>
      <c r="B380" s="148" t="s">
        <v>283</v>
      </c>
      <c r="C380" s="147">
        <v>0</v>
      </c>
      <c r="D380" s="147"/>
    </row>
    <row r="381" s="136" customFormat="1" customHeight="1" spans="1:4">
      <c r="A381" s="145">
        <v>2050404</v>
      </c>
      <c r="B381" s="148" t="s">
        <v>284</v>
      </c>
      <c r="C381" s="147">
        <v>0</v>
      </c>
      <c r="D381" s="147"/>
    </row>
    <row r="382" s="136" customFormat="1" customHeight="1" spans="1:4">
      <c r="A382" s="241">
        <v>2050499</v>
      </c>
      <c r="B382" s="148" t="s">
        <v>285</v>
      </c>
      <c r="C382" s="147">
        <v>0</v>
      </c>
      <c r="D382" s="147"/>
    </row>
    <row r="383" s="136" customFormat="1" customHeight="1" spans="1:4">
      <c r="A383" s="241">
        <v>20505</v>
      </c>
      <c r="B383" s="146" t="s">
        <v>286</v>
      </c>
      <c r="C383" s="242">
        <f>SUM(C384:C386)</f>
        <v>869</v>
      </c>
      <c r="D383" s="242">
        <f>SUM(D384:D386)</f>
        <v>0</v>
      </c>
    </row>
    <row r="384" s="136" customFormat="1" customHeight="1" spans="1:4">
      <c r="A384" s="241">
        <v>2050501</v>
      </c>
      <c r="B384" s="148" t="s">
        <v>287</v>
      </c>
      <c r="C384" s="147">
        <v>869</v>
      </c>
      <c r="D384" s="147"/>
    </row>
    <row r="385" s="136" customFormat="1" customHeight="1" spans="1:4">
      <c r="A385" s="241">
        <v>2050502</v>
      </c>
      <c r="B385" s="148" t="s">
        <v>288</v>
      </c>
      <c r="C385" s="147">
        <v>0</v>
      </c>
      <c r="D385" s="147"/>
    </row>
    <row r="386" s="136" customFormat="1" customHeight="1" spans="1:4">
      <c r="A386" s="241">
        <v>2050599</v>
      </c>
      <c r="B386" s="148" t="s">
        <v>289</v>
      </c>
      <c r="C386" s="147">
        <v>0</v>
      </c>
      <c r="D386" s="147"/>
    </row>
    <row r="387" s="136" customFormat="1" customHeight="1" spans="1:4">
      <c r="A387" s="241">
        <v>20506</v>
      </c>
      <c r="B387" s="146" t="s">
        <v>290</v>
      </c>
      <c r="C387" s="242">
        <f>SUM(C388:C390)</f>
        <v>0</v>
      </c>
      <c r="D387" s="242">
        <f>SUM(D388:D390)</f>
        <v>0</v>
      </c>
    </row>
    <row r="388" s="136" customFormat="1" customHeight="1" spans="1:4">
      <c r="A388" s="241">
        <v>2050601</v>
      </c>
      <c r="B388" s="148" t="s">
        <v>291</v>
      </c>
      <c r="C388" s="147">
        <v>0</v>
      </c>
      <c r="D388" s="147"/>
    </row>
    <row r="389" s="136" customFormat="1" customHeight="1" spans="1:4">
      <c r="A389" s="241">
        <v>2050602</v>
      </c>
      <c r="B389" s="148" t="s">
        <v>292</v>
      </c>
      <c r="C389" s="147">
        <v>0</v>
      </c>
      <c r="D389" s="147"/>
    </row>
    <row r="390" s="136" customFormat="1" customHeight="1" spans="1:4">
      <c r="A390" s="241">
        <v>2050699</v>
      </c>
      <c r="B390" s="148" t="s">
        <v>293</v>
      </c>
      <c r="C390" s="147">
        <v>0</v>
      </c>
      <c r="D390" s="147"/>
    </row>
    <row r="391" s="136" customFormat="1" customHeight="1" spans="1:4">
      <c r="A391" s="241">
        <v>20507</v>
      </c>
      <c r="B391" s="146" t="s">
        <v>294</v>
      </c>
      <c r="C391" s="242">
        <f>SUM(C392:C394)</f>
        <v>562</v>
      </c>
      <c r="D391" s="242">
        <f>SUM(D392:D394)</f>
        <v>0</v>
      </c>
    </row>
    <row r="392" s="136" customFormat="1" customHeight="1" spans="1:4">
      <c r="A392" s="241">
        <v>2050701</v>
      </c>
      <c r="B392" s="148" t="s">
        <v>295</v>
      </c>
      <c r="C392" s="147">
        <v>562</v>
      </c>
      <c r="D392" s="147"/>
    </row>
    <row r="393" s="136" customFormat="1" customHeight="1" spans="1:4">
      <c r="A393" s="241">
        <v>2050702</v>
      </c>
      <c r="B393" s="148" t="s">
        <v>296</v>
      </c>
      <c r="C393" s="147">
        <v>0</v>
      </c>
      <c r="D393" s="147"/>
    </row>
    <row r="394" s="136" customFormat="1" customHeight="1" spans="1:4">
      <c r="A394" s="241">
        <v>2050799</v>
      </c>
      <c r="B394" s="148" t="s">
        <v>297</v>
      </c>
      <c r="C394" s="147">
        <v>0</v>
      </c>
      <c r="D394" s="147"/>
    </row>
    <row r="395" s="136" customFormat="1" customHeight="1" spans="1:4">
      <c r="A395" s="241">
        <v>20508</v>
      </c>
      <c r="B395" s="146" t="s">
        <v>298</v>
      </c>
      <c r="C395" s="242">
        <f>SUM(C396:C400)</f>
        <v>1271</v>
      </c>
      <c r="D395" s="242">
        <f>SUM(D396:D400)</f>
        <v>0</v>
      </c>
    </row>
    <row r="396" s="136" customFormat="1" customHeight="1" spans="1:4">
      <c r="A396" s="241">
        <v>2050801</v>
      </c>
      <c r="B396" s="148" t="s">
        <v>299</v>
      </c>
      <c r="C396" s="147">
        <v>0</v>
      </c>
      <c r="D396" s="147"/>
    </row>
    <row r="397" s="136" customFormat="1" customHeight="1" spans="1:4">
      <c r="A397" s="241">
        <v>2050802</v>
      </c>
      <c r="B397" s="148" t="s">
        <v>300</v>
      </c>
      <c r="C397" s="147">
        <v>1271</v>
      </c>
      <c r="D397" s="147"/>
    </row>
    <row r="398" s="136" customFormat="1" customHeight="1" spans="1:4">
      <c r="A398" s="241">
        <v>2050803</v>
      </c>
      <c r="B398" s="148" t="s">
        <v>301</v>
      </c>
      <c r="C398" s="147">
        <v>0</v>
      </c>
      <c r="D398" s="147"/>
    </row>
    <row r="399" s="136" customFormat="1" customHeight="1" spans="1:4">
      <c r="A399" s="241">
        <v>2050804</v>
      </c>
      <c r="B399" s="148" t="s">
        <v>302</v>
      </c>
      <c r="C399" s="147">
        <v>0</v>
      </c>
      <c r="D399" s="147"/>
    </row>
    <row r="400" s="136" customFormat="1" customHeight="1" spans="1:4">
      <c r="A400" s="241">
        <v>2050899</v>
      </c>
      <c r="B400" s="148" t="s">
        <v>303</v>
      </c>
      <c r="C400" s="147">
        <v>0</v>
      </c>
      <c r="D400" s="147"/>
    </row>
    <row r="401" s="136" customFormat="1" customHeight="1" spans="1:4">
      <c r="A401" s="241">
        <v>20509</v>
      </c>
      <c r="B401" s="146" t="s">
        <v>304</v>
      </c>
      <c r="C401" s="242">
        <f>SUM(C402:C407)</f>
        <v>4750</v>
      </c>
      <c r="D401" s="242">
        <f>SUM(D402:D407)</f>
        <v>0</v>
      </c>
    </row>
    <row r="402" s="136" customFormat="1" customHeight="1" spans="1:4">
      <c r="A402" s="241">
        <v>2050901</v>
      </c>
      <c r="B402" s="148" t="s">
        <v>305</v>
      </c>
      <c r="C402" s="147">
        <v>0</v>
      </c>
      <c r="D402" s="147"/>
    </row>
    <row r="403" s="136" customFormat="1" customHeight="1" spans="1:4">
      <c r="A403" s="241">
        <v>2050902</v>
      </c>
      <c r="B403" s="148" t="s">
        <v>306</v>
      </c>
      <c r="C403" s="147">
        <v>0</v>
      </c>
      <c r="D403" s="147"/>
    </row>
    <row r="404" s="136" customFormat="1" customHeight="1" spans="1:4">
      <c r="A404" s="241">
        <v>2050903</v>
      </c>
      <c r="B404" s="148" t="s">
        <v>307</v>
      </c>
      <c r="C404" s="147">
        <v>0</v>
      </c>
      <c r="D404" s="147"/>
    </row>
    <row r="405" s="136" customFormat="1" customHeight="1" spans="1:4">
      <c r="A405" s="241">
        <v>2050904</v>
      </c>
      <c r="B405" s="148" t="s">
        <v>308</v>
      </c>
      <c r="C405" s="147">
        <v>0</v>
      </c>
      <c r="D405" s="147"/>
    </row>
    <row r="406" s="136" customFormat="1" customHeight="1" spans="1:4">
      <c r="A406" s="241">
        <v>2050905</v>
      </c>
      <c r="B406" s="148" t="s">
        <v>309</v>
      </c>
      <c r="C406" s="147">
        <v>0</v>
      </c>
      <c r="D406" s="147"/>
    </row>
    <row r="407" s="136" customFormat="1" customHeight="1" spans="1:4">
      <c r="A407" s="241">
        <v>2050999</v>
      </c>
      <c r="B407" s="148" t="s">
        <v>310</v>
      </c>
      <c r="C407" s="147">
        <v>4750</v>
      </c>
      <c r="D407" s="147"/>
    </row>
    <row r="408" s="136" customFormat="1" customHeight="1" spans="1:4">
      <c r="A408" s="241">
        <v>20599</v>
      </c>
      <c r="B408" s="146" t="s">
        <v>311</v>
      </c>
      <c r="C408" s="147">
        <f>3676-414</f>
        <v>3262</v>
      </c>
      <c r="D408" s="147"/>
    </row>
    <row r="409" s="136" customFormat="1" customHeight="1" spans="1:4">
      <c r="A409" s="241">
        <v>206</v>
      </c>
      <c r="B409" s="146" t="s">
        <v>312</v>
      </c>
      <c r="C409" s="242">
        <f>SUM(C410,C415,C423,C429,C433,C438,C443,C450,C454,C458,)</f>
        <v>2408</v>
      </c>
      <c r="D409" s="242">
        <f>SUM(D410,D415,D423,D429,D433,D438,D443,D450,D454,D458,)</f>
        <v>0</v>
      </c>
    </row>
    <row r="410" s="136" customFormat="1" customHeight="1" spans="1:4">
      <c r="A410" s="241">
        <v>20601</v>
      </c>
      <c r="B410" s="146" t="s">
        <v>313</v>
      </c>
      <c r="C410" s="147">
        <f>SUM(C411:C414)</f>
        <v>1429</v>
      </c>
      <c r="D410" s="147">
        <f>SUM(D411:D414)</f>
        <v>0</v>
      </c>
    </row>
    <row r="411" s="136" customFormat="1" customHeight="1" spans="1:4">
      <c r="A411" s="145">
        <v>2060101</v>
      </c>
      <c r="B411" s="148" t="s">
        <v>57</v>
      </c>
      <c r="C411" s="147">
        <v>1273</v>
      </c>
      <c r="D411" s="147"/>
    </row>
    <row r="412" s="136" customFormat="1" customHeight="1" spans="1:4">
      <c r="A412" s="145">
        <v>2060102</v>
      </c>
      <c r="B412" s="148" t="s">
        <v>58</v>
      </c>
      <c r="C412" s="147">
        <v>0</v>
      </c>
      <c r="D412" s="147"/>
    </row>
    <row r="413" s="136" customFormat="1" customHeight="1" spans="1:4">
      <c r="A413" s="145">
        <v>2060103</v>
      </c>
      <c r="B413" s="148" t="s">
        <v>59</v>
      </c>
      <c r="C413" s="147">
        <v>0</v>
      </c>
      <c r="D413" s="147"/>
    </row>
    <row r="414" s="136" customFormat="1" customHeight="1" spans="1:4">
      <c r="A414" s="145">
        <v>2060199</v>
      </c>
      <c r="B414" s="148" t="s">
        <v>314</v>
      </c>
      <c r="C414" s="147">
        <v>156</v>
      </c>
      <c r="D414" s="147"/>
    </row>
    <row r="415" s="136" customFormat="1" customHeight="1" spans="1:4">
      <c r="A415" s="145">
        <v>20602</v>
      </c>
      <c r="B415" s="146" t="s">
        <v>315</v>
      </c>
      <c r="C415" s="242">
        <f>SUM(C416:C422)</f>
        <v>0</v>
      </c>
      <c r="D415" s="242">
        <f>SUM(D416:D422)</f>
        <v>0</v>
      </c>
    </row>
    <row r="416" s="136" customFormat="1" customHeight="1" spans="1:4">
      <c r="A416" s="145">
        <v>2060201</v>
      </c>
      <c r="B416" s="148" t="s">
        <v>316</v>
      </c>
      <c r="C416" s="147">
        <v>0</v>
      </c>
      <c r="D416" s="147"/>
    </row>
    <row r="417" s="136" customFormat="1" customHeight="1" spans="1:4">
      <c r="A417" s="145">
        <v>2060203</v>
      </c>
      <c r="B417" s="148" t="s">
        <v>317</v>
      </c>
      <c r="C417" s="147">
        <v>0</v>
      </c>
      <c r="D417" s="147"/>
    </row>
    <row r="418" s="136" customFormat="1" customHeight="1" spans="1:4">
      <c r="A418" s="145">
        <v>2060204</v>
      </c>
      <c r="B418" s="148" t="s">
        <v>318</v>
      </c>
      <c r="C418" s="147">
        <v>0</v>
      </c>
      <c r="D418" s="147"/>
    </row>
    <row r="419" s="136" customFormat="1" customHeight="1" spans="1:4">
      <c r="A419" s="145">
        <v>2060205</v>
      </c>
      <c r="B419" s="148" t="s">
        <v>319</v>
      </c>
      <c r="C419" s="147">
        <v>0</v>
      </c>
      <c r="D419" s="147"/>
    </row>
    <row r="420" s="136" customFormat="1" customHeight="1" spans="1:4">
      <c r="A420" s="145">
        <v>2060206</v>
      </c>
      <c r="B420" s="148" t="s">
        <v>320</v>
      </c>
      <c r="C420" s="147">
        <v>0</v>
      </c>
      <c r="D420" s="147"/>
    </row>
    <row r="421" s="136" customFormat="1" customHeight="1" spans="1:4">
      <c r="A421" s="145">
        <v>2060207</v>
      </c>
      <c r="B421" s="148" t="s">
        <v>321</v>
      </c>
      <c r="C421" s="147">
        <v>0</v>
      </c>
      <c r="D421" s="147"/>
    </row>
    <row r="422" s="232" customFormat="1" customHeight="1" spans="1:4">
      <c r="A422" s="145">
        <v>2060299</v>
      </c>
      <c r="B422" s="148" t="s">
        <v>322</v>
      </c>
      <c r="C422" s="147">
        <v>0</v>
      </c>
      <c r="D422" s="147"/>
    </row>
    <row r="423" s="136" customFormat="1" customHeight="1" spans="1:4">
      <c r="A423" s="145">
        <v>20603</v>
      </c>
      <c r="B423" s="146" t="s">
        <v>323</v>
      </c>
      <c r="C423" s="242">
        <f>SUM(C424:C428)</f>
        <v>0</v>
      </c>
      <c r="D423" s="242">
        <f>SUM(D424:D428)</f>
        <v>0</v>
      </c>
    </row>
    <row r="424" s="136" customFormat="1" customHeight="1" spans="1:4">
      <c r="A424" s="145">
        <v>2060301</v>
      </c>
      <c r="B424" s="148" t="s">
        <v>316</v>
      </c>
      <c r="C424" s="147">
        <v>0</v>
      </c>
      <c r="D424" s="147"/>
    </row>
    <row r="425" s="136" customFormat="1" customHeight="1" spans="1:4">
      <c r="A425" s="145">
        <v>2060302</v>
      </c>
      <c r="B425" s="148" t="s">
        <v>324</v>
      </c>
      <c r="C425" s="147">
        <v>0</v>
      </c>
      <c r="D425" s="147"/>
    </row>
    <row r="426" s="136" customFormat="1" customHeight="1" spans="1:4">
      <c r="A426" s="145">
        <v>2060303</v>
      </c>
      <c r="B426" s="148" t="s">
        <v>325</v>
      </c>
      <c r="C426" s="147">
        <v>0</v>
      </c>
      <c r="D426" s="147"/>
    </row>
    <row r="427" s="136" customFormat="1" customHeight="1" spans="1:4">
      <c r="A427" s="145">
        <v>2060304</v>
      </c>
      <c r="B427" s="148" t="s">
        <v>326</v>
      </c>
      <c r="C427" s="147">
        <v>0</v>
      </c>
      <c r="D427" s="147"/>
    </row>
    <row r="428" s="136" customFormat="1" customHeight="1" spans="1:4">
      <c r="A428" s="145">
        <v>2060399</v>
      </c>
      <c r="B428" s="148" t="s">
        <v>327</v>
      </c>
      <c r="C428" s="147">
        <v>0</v>
      </c>
      <c r="D428" s="147"/>
    </row>
    <row r="429" s="136" customFormat="1" customHeight="1" spans="1:4">
      <c r="A429" s="145">
        <v>20604</v>
      </c>
      <c r="B429" s="146" t="s">
        <v>328</v>
      </c>
      <c r="C429" s="242">
        <f>SUM(C430:C432)</f>
        <v>0</v>
      </c>
      <c r="D429" s="242">
        <f>SUM(D430:D432)</f>
        <v>0</v>
      </c>
    </row>
    <row r="430" s="136" customFormat="1" customHeight="1" spans="1:4">
      <c r="A430" s="145">
        <v>2060401</v>
      </c>
      <c r="B430" s="148" t="s">
        <v>316</v>
      </c>
      <c r="C430" s="147">
        <v>0</v>
      </c>
      <c r="D430" s="147"/>
    </row>
    <row r="431" s="136" customFormat="1" customHeight="1" spans="1:4">
      <c r="A431" s="145">
        <v>2060404</v>
      </c>
      <c r="B431" s="148" t="s">
        <v>329</v>
      </c>
      <c r="C431" s="147">
        <v>0</v>
      </c>
      <c r="D431" s="147"/>
    </row>
    <row r="432" s="136" customFormat="1" customHeight="1" spans="1:4">
      <c r="A432" s="145">
        <v>2060499</v>
      </c>
      <c r="B432" s="148" t="s">
        <v>330</v>
      </c>
      <c r="C432" s="147">
        <v>0</v>
      </c>
      <c r="D432" s="147"/>
    </row>
    <row r="433" s="136" customFormat="1" customHeight="1" spans="1:4">
      <c r="A433" s="145">
        <v>20605</v>
      </c>
      <c r="B433" s="146" t="s">
        <v>331</v>
      </c>
      <c r="C433" s="242">
        <f>SUM(C434:C437)</f>
        <v>557</v>
      </c>
      <c r="D433" s="242">
        <f>SUM(D434:D437)</f>
        <v>0</v>
      </c>
    </row>
    <row r="434" s="136" customFormat="1" customHeight="1" spans="1:4">
      <c r="A434" s="145">
        <v>2060501</v>
      </c>
      <c r="B434" s="148" t="s">
        <v>316</v>
      </c>
      <c r="C434" s="147">
        <v>532</v>
      </c>
      <c r="D434" s="147"/>
    </row>
    <row r="435" s="136" customFormat="1" customHeight="1" spans="1:4">
      <c r="A435" s="145">
        <v>2060502</v>
      </c>
      <c r="B435" s="148" t="s">
        <v>332</v>
      </c>
      <c r="C435" s="147">
        <v>0</v>
      </c>
      <c r="D435" s="147"/>
    </row>
    <row r="436" s="136" customFormat="1" customHeight="1" spans="1:4">
      <c r="A436" s="145">
        <v>2060503</v>
      </c>
      <c r="B436" s="148" t="s">
        <v>333</v>
      </c>
      <c r="C436" s="147">
        <v>0</v>
      </c>
      <c r="D436" s="147"/>
    </row>
    <row r="437" s="136" customFormat="1" customHeight="1" spans="1:4">
      <c r="A437" s="145">
        <v>2060599</v>
      </c>
      <c r="B437" s="148" t="s">
        <v>334</v>
      </c>
      <c r="C437" s="147">
        <v>25</v>
      </c>
      <c r="D437" s="147"/>
    </row>
    <row r="438" s="136" customFormat="1" customHeight="1" spans="1:4">
      <c r="A438" s="145">
        <v>20606</v>
      </c>
      <c r="B438" s="146" t="s">
        <v>335</v>
      </c>
      <c r="C438" s="242">
        <f>SUM(C439:C442)</f>
        <v>30</v>
      </c>
      <c r="D438" s="242">
        <f>SUM(D439:D442)</f>
        <v>0</v>
      </c>
    </row>
    <row r="439" s="136" customFormat="1" customHeight="1" spans="1:4">
      <c r="A439" s="145">
        <v>2060601</v>
      </c>
      <c r="B439" s="148" t="s">
        <v>336</v>
      </c>
      <c r="C439" s="147">
        <v>0</v>
      </c>
      <c r="D439" s="147"/>
    </row>
    <row r="440" s="136" customFormat="1" customHeight="1" spans="1:4">
      <c r="A440" s="145">
        <v>2060602</v>
      </c>
      <c r="B440" s="148" t="s">
        <v>337</v>
      </c>
      <c r="C440" s="147">
        <v>0</v>
      </c>
      <c r="D440" s="147"/>
    </row>
    <row r="441" s="136" customFormat="1" customHeight="1" spans="1:4">
      <c r="A441" s="145">
        <v>2060603</v>
      </c>
      <c r="B441" s="148" t="s">
        <v>338</v>
      </c>
      <c r="C441" s="147">
        <v>0</v>
      </c>
      <c r="D441" s="147"/>
    </row>
    <row r="442" s="136" customFormat="1" customHeight="1" spans="1:4">
      <c r="A442" s="145">
        <v>2060699</v>
      </c>
      <c r="B442" s="148" t="s">
        <v>339</v>
      </c>
      <c r="C442" s="147">
        <v>30</v>
      </c>
      <c r="D442" s="147"/>
    </row>
    <row r="443" s="136" customFormat="1" customHeight="1" spans="1:4">
      <c r="A443" s="145">
        <v>20607</v>
      </c>
      <c r="B443" s="146" t="s">
        <v>340</v>
      </c>
      <c r="C443" s="242">
        <f>SUM(C444:C449)</f>
        <v>288</v>
      </c>
      <c r="D443" s="242">
        <f>SUM(D444:D449)</f>
        <v>0</v>
      </c>
    </row>
    <row r="444" s="136" customFormat="1" customHeight="1" spans="1:4">
      <c r="A444" s="145">
        <v>2060701</v>
      </c>
      <c r="B444" s="148" t="s">
        <v>316</v>
      </c>
      <c r="C444" s="147">
        <v>165</v>
      </c>
      <c r="D444" s="147"/>
    </row>
    <row r="445" s="136" customFormat="1" customHeight="1" spans="1:4">
      <c r="A445" s="145">
        <v>2060702</v>
      </c>
      <c r="B445" s="148" t="s">
        <v>341</v>
      </c>
      <c r="C445" s="147">
        <v>123</v>
      </c>
      <c r="D445" s="147"/>
    </row>
    <row r="446" s="136" customFormat="1" customHeight="1" spans="1:4">
      <c r="A446" s="145">
        <v>2060703</v>
      </c>
      <c r="B446" s="148" t="s">
        <v>342</v>
      </c>
      <c r="C446" s="147">
        <v>0</v>
      </c>
      <c r="D446" s="147"/>
    </row>
    <row r="447" s="136" customFormat="1" customHeight="1" spans="1:4">
      <c r="A447" s="145">
        <v>2060704</v>
      </c>
      <c r="B447" s="148" t="s">
        <v>343</v>
      </c>
      <c r="C447" s="147">
        <v>0</v>
      </c>
      <c r="D447" s="147"/>
    </row>
    <row r="448" s="136" customFormat="1" customHeight="1" spans="1:4">
      <c r="A448" s="145">
        <v>2060705</v>
      </c>
      <c r="B448" s="148" t="s">
        <v>344</v>
      </c>
      <c r="C448" s="147">
        <v>0</v>
      </c>
      <c r="D448" s="147"/>
    </row>
    <row r="449" s="136" customFormat="1" customHeight="1" spans="1:4">
      <c r="A449" s="145">
        <v>2060799</v>
      </c>
      <c r="B449" s="148" t="s">
        <v>345</v>
      </c>
      <c r="C449" s="147">
        <v>0</v>
      </c>
      <c r="D449" s="147"/>
    </row>
    <row r="450" s="136" customFormat="1" customHeight="1" spans="1:4">
      <c r="A450" s="145">
        <v>20608</v>
      </c>
      <c r="B450" s="146" t="s">
        <v>346</v>
      </c>
      <c r="C450" s="242">
        <f>SUM(C451:C453)</f>
        <v>0</v>
      </c>
      <c r="D450" s="242">
        <f>SUM(D451:D453)</f>
        <v>0</v>
      </c>
    </row>
    <row r="451" s="136" customFormat="1" customHeight="1" spans="1:4">
      <c r="A451" s="145">
        <v>2060801</v>
      </c>
      <c r="B451" s="148" t="s">
        <v>347</v>
      </c>
      <c r="C451" s="147">
        <v>0</v>
      </c>
      <c r="D451" s="147"/>
    </row>
    <row r="452" s="136" customFormat="1" customHeight="1" spans="1:4">
      <c r="A452" s="145">
        <v>2060802</v>
      </c>
      <c r="B452" s="148" t="s">
        <v>348</v>
      </c>
      <c r="C452" s="147">
        <v>0</v>
      </c>
      <c r="D452" s="147"/>
    </row>
    <row r="453" s="136" customFormat="1" customHeight="1" spans="1:4">
      <c r="A453" s="145">
        <v>2060899</v>
      </c>
      <c r="B453" s="148" t="s">
        <v>349</v>
      </c>
      <c r="C453" s="147">
        <v>0</v>
      </c>
      <c r="D453" s="147"/>
    </row>
    <row r="454" s="136" customFormat="1" customHeight="1" spans="1:4">
      <c r="A454" s="145">
        <v>20609</v>
      </c>
      <c r="B454" s="146" t="s">
        <v>350</v>
      </c>
      <c r="C454" s="242">
        <f>SUM(C455:C457)</f>
        <v>0</v>
      </c>
      <c r="D454" s="242">
        <f>SUM(D455:D457)</f>
        <v>0</v>
      </c>
    </row>
    <row r="455" s="136" customFormat="1" customHeight="1" spans="1:4">
      <c r="A455" s="145">
        <v>2060901</v>
      </c>
      <c r="B455" s="148" t="s">
        <v>351</v>
      </c>
      <c r="C455" s="147">
        <v>0</v>
      </c>
      <c r="D455" s="147"/>
    </row>
    <row r="456" s="136" customFormat="1" customHeight="1" spans="1:4">
      <c r="A456" s="145">
        <v>2060902</v>
      </c>
      <c r="B456" s="148" t="s">
        <v>352</v>
      </c>
      <c r="C456" s="147">
        <v>0</v>
      </c>
      <c r="D456" s="147"/>
    </row>
    <row r="457" s="136" customFormat="1" customHeight="1" spans="1:4">
      <c r="A457" s="145"/>
      <c r="B457" s="148" t="s">
        <v>353</v>
      </c>
      <c r="C457" s="147"/>
      <c r="D457" s="147"/>
    </row>
    <row r="458" s="136" customFormat="1" customHeight="1" spans="1:4">
      <c r="A458" s="145">
        <v>20699</v>
      </c>
      <c r="B458" s="146" t="s">
        <v>354</v>
      </c>
      <c r="C458" s="242">
        <f>SUM(C459:C462)</f>
        <v>104</v>
      </c>
      <c r="D458" s="242">
        <f>SUM(D459:D462)</f>
        <v>0</v>
      </c>
    </row>
    <row r="459" s="136" customFormat="1" customHeight="1" spans="1:4">
      <c r="A459" s="145">
        <v>2069901</v>
      </c>
      <c r="B459" s="148" t="s">
        <v>355</v>
      </c>
      <c r="C459" s="147">
        <v>25</v>
      </c>
      <c r="D459" s="147"/>
    </row>
    <row r="460" s="136" customFormat="1" customHeight="1" spans="1:4">
      <c r="A460" s="145">
        <v>2069902</v>
      </c>
      <c r="B460" s="148" t="s">
        <v>356</v>
      </c>
      <c r="C460" s="147">
        <v>0</v>
      </c>
      <c r="D460" s="147"/>
    </row>
    <row r="461" s="136" customFormat="1" customHeight="1" spans="1:4">
      <c r="A461" s="145">
        <v>2069903</v>
      </c>
      <c r="B461" s="148" t="s">
        <v>357</v>
      </c>
      <c r="C461" s="147">
        <v>0</v>
      </c>
      <c r="D461" s="147"/>
    </row>
    <row r="462" s="136" customFormat="1" customHeight="1" spans="1:4">
      <c r="A462" s="145">
        <v>2069999</v>
      </c>
      <c r="B462" s="148" t="s">
        <v>358</v>
      </c>
      <c r="C462" s="147">
        <v>79</v>
      </c>
      <c r="D462" s="147"/>
    </row>
    <row r="463" s="136" customFormat="1" customHeight="1" spans="1:4">
      <c r="A463" s="145">
        <v>207</v>
      </c>
      <c r="B463" s="146" t="s">
        <v>359</v>
      </c>
      <c r="C463" s="242">
        <f>SUM(C464,C480,C488,C499,C508,C516)</f>
        <v>7370</v>
      </c>
      <c r="D463" s="242">
        <f>SUM(D464,D480,D488,D499,D508,D516)</f>
        <v>0</v>
      </c>
    </row>
    <row r="464" s="136" customFormat="1" customHeight="1" spans="1:4">
      <c r="A464" s="145">
        <v>20701</v>
      </c>
      <c r="B464" s="146" t="s">
        <v>360</v>
      </c>
      <c r="C464" s="147">
        <f>SUM(C465:C479)</f>
        <v>2969</v>
      </c>
      <c r="D464" s="147">
        <f>SUM(D465:D479)</f>
        <v>0</v>
      </c>
    </row>
    <row r="465" s="136" customFormat="1" customHeight="1" spans="1:4">
      <c r="A465" s="145">
        <v>2070101</v>
      </c>
      <c r="B465" s="148" t="s">
        <v>57</v>
      </c>
      <c r="C465" s="147">
        <v>1470</v>
      </c>
      <c r="D465" s="147"/>
    </row>
    <row r="466" s="136" customFormat="1" customHeight="1" spans="1:4">
      <c r="A466" s="145">
        <v>2070102</v>
      </c>
      <c r="B466" s="148" t="s">
        <v>58</v>
      </c>
      <c r="C466" s="147">
        <v>71</v>
      </c>
      <c r="D466" s="147"/>
    </row>
    <row r="467" s="136" customFormat="1" customHeight="1" spans="1:4">
      <c r="A467" s="145">
        <v>2070103</v>
      </c>
      <c r="B467" s="148" t="s">
        <v>59</v>
      </c>
      <c r="C467" s="147">
        <v>0</v>
      </c>
      <c r="D467" s="147"/>
    </row>
    <row r="468" s="232" customFormat="1" customHeight="1" spans="1:4">
      <c r="A468" s="145">
        <v>2070104</v>
      </c>
      <c r="B468" s="148" t="s">
        <v>361</v>
      </c>
      <c r="C468" s="147">
        <v>508</v>
      </c>
      <c r="D468" s="147"/>
    </row>
    <row r="469" s="136" customFormat="1" customHeight="1" spans="1:4">
      <c r="A469" s="145">
        <v>2070105</v>
      </c>
      <c r="B469" s="148" t="s">
        <v>362</v>
      </c>
      <c r="C469" s="147">
        <v>0</v>
      </c>
      <c r="D469" s="147"/>
    </row>
    <row r="470" s="136" customFormat="1" customHeight="1" spans="1:4">
      <c r="A470" s="145">
        <v>2070106</v>
      </c>
      <c r="B470" s="148" t="s">
        <v>363</v>
      </c>
      <c r="C470" s="147">
        <v>0</v>
      </c>
      <c r="D470" s="147"/>
    </row>
    <row r="471" s="136" customFormat="1" customHeight="1" spans="1:4">
      <c r="A471" s="145">
        <v>2070107</v>
      </c>
      <c r="B471" s="148" t="s">
        <v>364</v>
      </c>
      <c r="C471" s="147">
        <v>44</v>
      </c>
      <c r="D471" s="147"/>
    </row>
    <row r="472" s="136" customFormat="1" customHeight="1" spans="1:4">
      <c r="A472" s="145">
        <v>2070108</v>
      </c>
      <c r="B472" s="148" t="s">
        <v>365</v>
      </c>
      <c r="C472" s="147">
        <v>0</v>
      </c>
      <c r="D472" s="147"/>
    </row>
    <row r="473" s="136" customFormat="1" customHeight="1" spans="1:4">
      <c r="A473" s="145">
        <v>2070109</v>
      </c>
      <c r="B473" s="148" t="s">
        <v>366</v>
      </c>
      <c r="C473" s="147">
        <v>459</v>
      </c>
      <c r="D473" s="147"/>
    </row>
    <row r="474" s="136" customFormat="1" customHeight="1" spans="1:4">
      <c r="A474" s="145">
        <v>2070110</v>
      </c>
      <c r="B474" s="148" t="s">
        <v>367</v>
      </c>
      <c r="C474" s="147">
        <v>0</v>
      </c>
      <c r="D474" s="147"/>
    </row>
    <row r="475" s="136" customFormat="1" customHeight="1" spans="1:4">
      <c r="A475" s="145">
        <v>2070111</v>
      </c>
      <c r="B475" s="148" t="s">
        <v>368</v>
      </c>
      <c r="C475" s="147">
        <v>70</v>
      </c>
      <c r="D475" s="147"/>
    </row>
    <row r="476" s="136" customFormat="1" customHeight="1" spans="1:4">
      <c r="A476" s="145">
        <v>2070112</v>
      </c>
      <c r="B476" s="148" t="s">
        <v>369</v>
      </c>
      <c r="C476" s="147">
        <v>6</v>
      </c>
      <c r="D476" s="147"/>
    </row>
    <row r="477" s="232" customFormat="1" customHeight="1" spans="1:4">
      <c r="A477" s="145">
        <v>2070113</v>
      </c>
      <c r="B477" s="148" t="s">
        <v>370</v>
      </c>
      <c r="C477" s="147">
        <v>0</v>
      </c>
      <c r="D477" s="147"/>
    </row>
    <row r="478" s="136" customFormat="1" customHeight="1" spans="1:4">
      <c r="A478" s="145">
        <v>2070114</v>
      </c>
      <c r="B478" s="148" t="s">
        <v>371</v>
      </c>
      <c r="C478" s="147">
        <v>0</v>
      </c>
      <c r="D478" s="147"/>
    </row>
    <row r="479" s="136" customFormat="1" customHeight="1" spans="1:4">
      <c r="A479" s="145">
        <v>2070199</v>
      </c>
      <c r="B479" s="148" t="s">
        <v>372</v>
      </c>
      <c r="C479" s="147">
        <v>341</v>
      </c>
      <c r="D479" s="147"/>
    </row>
    <row r="480" s="136" customFormat="1" customHeight="1" spans="1:4">
      <c r="A480" s="145">
        <v>20702</v>
      </c>
      <c r="B480" s="146" t="s">
        <v>373</v>
      </c>
      <c r="C480" s="242">
        <f>SUM(C481:C487)</f>
        <v>625</v>
      </c>
      <c r="D480" s="242">
        <f>SUM(D481:D487)</f>
        <v>0</v>
      </c>
    </row>
    <row r="481" s="136" customFormat="1" customHeight="1" spans="1:4">
      <c r="A481" s="145">
        <v>2070201</v>
      </c>
      <c r="B481" s="148" t="s">
        <v>57</v>
      </c>
      <c r="C481" s="147">
        <v>0</v>
      </c>
      <c r="D481" s="147"/>
    </row>
    <row r="482" s="136" customFormat="1" customHeight="1" spans="1:4">
      <c r="A482" s="145">
        <v>2070202</v>
      </c>
      <c r="B482" s="148" t="s">
        <v>58</v>
      </c>
      <c r="C482" s="147">
        <v>0</v>
      </c>
      <c r="D482" s="147"/>
    </row>
    <row r="483" s="232" customFormat="1" customHeight="1" spans="1:4">
      <c r="A483" s="145">
        <v>2070203</v>
      </c>
      <c r="B483" s="148" t="s">
        <v>59</v>
      </c>
      <c r="C483" s="147">
        <v>0</v>
      </c>
      <c r="D483" s="147"/>
    </row>
    <row r="484" s="136" customFormat="1" customHeight="1" spans="1:4">
      <c r="A484" s="145">
        <v>2070204</v>
      </c>
      <c r="B484" s="148" t="s">
        <v>374</v>
      </c>
      <c r="C484" s="147">
        <v>0</v>
      </c>
      <c r="D484" s="147"/>
    </row>
    <row r="485" s="136" customFormat="1" customHeight="1" spans="1:4">
      <c r="A485" s="145">
        <v>2070205</v>
      </c>
      <c r="B485" s="148" t="s">
        <v>375</v>
      </c>
      <c r="C485" s="147">
        <v>625</v>
      </c>
      <c r="D485" s="147"/>
    </row>
    <row r="486" s="136" customFormat="1" customHeight="1" spans="1:4">
      <c r="A486" s="145">
        <v>2070206</v>
      </c>
      <c r="B486" s="148" t="s">
        <v>376</v>
      </c>
      <c r="C486" s="147">
        <v>0</v>
      </c>
      <c r="D486" s="147"/>
    </row>
    <row r="487" s="136" customFormat="1" customHeight="1" spans="1:4">
      <c r="A487" s="145">
        <v>2070299</v>
      </c>
      <c r="B487" s="148" t="s">
        <v>377</v>
      </c>
      <c r="C487" s="147">
        <v>0</v>
      </c>
      <c r="D487" s="147"/>
    </row>
    <row r="488" s="136" customFormat="1" customHeight="1" spans="1:4">
      <c r="A488" s="145">
        <v>20703</v>
      </c>
      <c r="B488" s="146" t="s">
        <v>378</v>
      </c>
      <c r="C488" s="242">
        <f>SUM(C489:C498)</f>
        <v>1563</v>
      </c>
      <c r="D488" s="242">
        <f>SUM(D489:D498)</f>
        <v>0</v>
      </c>
    </row>
    <row r="489" s="136" customFormat="1" customHeight="1" spans="1:4">
      <c r="A489" s="145">
        <v>2070301</v>
      </c>
      <c r="B489" s="148" t="s">
        <v>57</v>
      </c>
      <c r="C489" s="147">
        <v>3</v>
      </c>
      <c r="D489" s="147"/>
    </row>
    <row r="490" s="136" customFormat="1" customHeight="1" spans="1:4">
      <c r="A490" s="145">
        <v>2070302</v>
      </c>
      <c r="B490" s="148" t="s">
        <v>58</v>
      </c>
      <c r="C490" s="147">
        <v>36</v>
      </c>
      <c r="D490" s="147"/>
    </row>
    <row r="491" s="136" customFormat="1" customHeight="1" spans="1:4">
      <c r="A491" s="145">
        <v>2070303</v>
      </c>
      <c r="B491" s="148" t="s">
        <v>59</v>
      </c>
      <c r="C491" s="147">
        <v>0</v>
      </c>
      <c r="D491" s="147"/>
    </row>
    <row r="492" s="232" customFormat="1" customHeight="1" spans="1:4">
      <c r="A492" s="145">
        <v>2070304</v>
      </c>
      <c r="B492" s="148" t="s">
        <v>379</v>
      </c>
      <c r="C492" s="147">
        <v>0</v>
      </c>
      <c r="D492" s="147"/>
    </row>
    <row r="493" s="136" customFormat="1" customHeight="1" spans="1:4">
      <c r="A493" s="145">
        <v>2070305</v>
      </c>
      <c r="B493" s="148" t="s">
        <v>380</v>
      </c>
      <c r="C493" s="147">
        <v>0</v>
      </c>
      <c r="D493" s="147"/>
    </row>
    <row r="494" s="136" customFormat="1" customHeight="1" spans="1:4">
      <c r="A494" s="145">
        <v>2070306</v>
      </c>
      <c r="B494" s="148" t="s">
        <v>381</v>
      </c>
      <c r="C494" s="147">
        <v>0</v>
      </c>
      <c r="D494" s="147"/>
    </row>
    <row r="495" s="136" customFormat="1" customHeight="1" spans="1:4">
      <c r="A495" s="145">
        <v>2070307</v>
      </c>
      <c r="B495" s="148" t="s">
        <v>382</v>
      </c>
      <c r="C495" s="147">
        <v>0</v>
      </c>
      <c r="D495" s="147"/>
    </row>
    <row r="496" s="136" customFormat="1" customHeight="1" spans="1:4">
      <c r="A496" s="145">
        <v>2070308</v>
      </c>
      <c r="B496" s="148" t="s">
        <v>383</v>
      </c>
      <c r="C496" s="147">
        <v>0</v>
      </c>
      <c r="D496" s="147"/>
    </row>
    <row r="497" s="136" customFormat="1" customHeight="1" spans="1:4">
      <c r="A497" s="145">
        <v>2070309</v>
      </c>
      <c r="B497" s="148" t="s">
        <v>384</v>
      </c>
      <c r="C497" s="147">
        <v>0</v>
      </c>
      <c r="D497" s="147"/>
    </row>
    <row r="498" s="232" customFormat="1" customHeight="1" spans="1:4">
      <c r="A498" s="145">
        <v>2070399</v>
      </c>
      <c r="B498" s="148" t="s">
        <v>385</v>
      </c>
      <c r="C498" s="147">
        <v>1524</v>
      </c>
      <c r="D498" s="147"/>
    </row>
    <row r="499" s="136" customFormat="1" customHeight="1" spans="1:4">
      <c r="A499" s="145">
        <v>20706</v>
      </c>
      <c r="B499" s="146" t="s">
        <v>386</v>
      </c>
      <c r="C499" s="242">
        <f>SUM(C500:C507)</f>
        <v>0</v>
      </c>
      <c r="D499" s="242">
        <f>SUM(D500:D507)</f>
        <v>0</v>
      </c>
    </row>
    <row r="500" s="136" customFormat="1" customHeight="1" spans="1:4">
      <c r="A500" s="145">
        <v>2070601</v>
      </c>
      <c r="B500" s="148" t="s">
        <v>57</v>
      </c>
      <c r="C500" s="147">
        <v>0</v>
      </c>
      <c r="D500" s="147"/>
    </row>
    <row r="501" s="136" customFormat="1" customHeight="1" spans="1:4">
      <c r="A501" s="145">
        <v>2070602</v>
      </c>
      <c r="B501" s="148" t="s">
        <v>58</v>
      </c>
      <c r="C501" s="147">
        <v>0</v>
      </c>
      <c r="D501" s="147"/>
    </row>
    <row r="502" s="136" customFormat="1" customHeight="1" spans="1:4">
      <c r="A502" s="145">
        <v>2070603</v>
      </c>
      <c r="B502" s="148" t="s">
        <v>59</v>
      </c>
      <c r="C502" s="147">
        <v>0</v>
      </c>
      <c r="D502" s="147"/>
    </row>
    <row r="503" s="136" customFormat="1" customHeight="1" spans="1:4">
      <c r="A503" s="145">
        <v>2070604</v>
      </c>
      <c r="B503" s="148" t="s">
        <v>387</v>
      </c>
      <c r="C503" s="147">
        <v>0</v>
      </c>
      <c r="D503" s="147"/>
    </row>
    <row r="504" s="232" customFormat="1" customHeight="1" spans="1:4">
      <c r="A504" s="145">
        <v>2070605</v>
      </c>
      <c r="B504" s="148" t="s">
        <v>388</v>
      </c>
      <c r="C504" s="147">
        <v>0</v>
      </c>
      <c r="D504" s="147"/>
    </row>
    <row r="505" s="136" customFormat="1" customHeight="1" spans="1:4">
      <c r="A505" s="145">
        <v>2070606</v>
      </c>
      <c r="B505" s="148" t="s">
        <v>389</v>
      </c>
      <c r="C505" s="147">
        <v>0</v>
      </c>
      <c r="D505" s="147"/>
    </row>
    <row r="506" s="136" customFormat="1" customHeight="1" spans="1:4">
      <c r="A506" s="145">
        <v>2070607</v>
      </c>
      <c r="B506" s="148" t="s">
        <v>390</v>
      </c>
      <c r="C506" s="147">
        <v>0</v>
      </c>
      <c r="D506" s="147"/>
    </row>
    <row r="507" s="136" customFormat="1" customHeight="1" spans="1:4">
      <c r="A507" s="145">
        <v>2070699</v>
      </c>
      <c r="B507" s="148" t="s">
        <v>391</v>
      </c>
      <c r="C507" s="147">
        <v>0</v>
      </c>
      <c r="D507" s="147"/>
    </row>
    <row r="508" s="136" customFormat="1" customHeight="1" spans="1:4">
      <c r="A508" s="145">
        <v>20708</v>
      </c>
      <c r="B508" s="146" t="s">
        <v>392</v>
      </c>
      <c r="C508" s="242">
        <f>SUM(C509:C515)</f>
        <v>2213</v>
      </c>
      <c r="D508" s="242">
        <f>SUM(D509:D515)</f>
        <v>0</v>
      </c>
    </row>
    <row r="509" s="136" customFormat="1" customHeight="1" spans="1:4">
      <c r="A509" s="145">
        <v>2070801</v>
      </c>
      <c r="B509" s="148" t="s">
        <v>57</v>
      </c>
      <c r="C509" s="147">
        <v>0</v>
      </c>
      <c r="D509" s="147"/>
    </row>
    <row r="510" s="136" customFormat="1" customHeight="1" spans="1:4">
      <c r="A510" s="145">
        <v>2070802</v>
      </c>
      <c r="B510" s="148" t="s">
        <v>58</v>
      </c>
      <c r="C510" s="147">
        <v>0</v>
      </c>
      <c r="D510" s="147"/>
    </row>
    <row r="511" s="136" customFormat="1" customHeight="1" spans="1:4">
      <c r="A511" s="145">
        <v>2070803</v>
      </c>
      <c r="B511" s="148" t="s">
        <v>59</v>
      </c>
      <c r="C511" s="147">
        <v>0</v>
      </c>
      <c r="D511" s="147"/>
    </row>
    <row r="512" s="136" customFormat="1" customHeight="1" spans="1:4">
      <c r="A512" s="145">
        <v>2070804</v>
      </c>
      <c r="B512" s="148" t="s">
        <v>393</v>
      </c>
      <c r="C512" s="147">
        <v>2213</v>
      </c>
      <c r="D512" s="147"/>
    </row>
    <row r="513" s="136" customFormat="1" customHeight="1" spans="1:4">
      <c r="A513" s="145">
        <v>2070805</v>
      </c>
      <c r="B513" s="148" t="s">
        <v>394</v>
      </c>
      <c r="C513" s="147">
        <v>0</v>
      </c>
      <c r="D513" s="147"/>
    </row>
    <row r="514" s="136" customFormat="1" customHeight="1" spans="1:4">
      <c r="A514" s="145"/>
      <c r="B514" s="148" t="s">
        <v>395</v>
      </c>
      <c r="C514" s="147"/>
      <c r="D514" s="147"/>
    </row>
    <row r="515" s="136" customFormat="1" customHeight="1" spans="1:4">
      <c r="A515" s="145">
        <v>2070899</v>
      </c>
      <c r="B515" s="148" t="s">
        <v>396</v>
      </c>
      <c r="C515" s="147">
        <v>0</v>
      </c>
      <c r="D515" s="147"/>
    </row>
    <row r="516" s="136" customFormat="1" customHeight="1" spans="1:4">
      <c r="A516" s="145">
        <v>20799</v>
      </c>
      <c r="B516" s="146" t="s">
        <v>397</v>
      </c>
      <c r="C516" s="242">
        <f>SUM(C517:C519)</f>
        <v>0</v>
      </c>
      <c r="D516" s="242">
        <f>SUM(D517:D519)</f>
        <v>0</v>
      </c>
    </row>
    <row r="517" s="136" customFormat="1" customHeight="1" spans="1:4">
      <c r="A517" s="145">
        <v>2079902</v>
      </c>
      <c r="B517" s="148" t="s">
        <v>398</v>
      </c>
      <c r="C517" s="147">
        <v>0</v>
      </c>
      <c r="D517" s="147"/>
    </row>
    <row r="518" s="136" customFormat="1" customHeight="1" spans="1:4">
      <c r="A518" s="145">
        <v>2079903</v>
      </c>
      <c r="B518" s="148" t="s">
        <v>399</v>
      </c>
      <c r="C518" s="147">
        <v>0</v>
      </c>
      <c r="D518" s="147"/>
    </row>
    <row r="519" s="136" customFormat="1" customHeight="1" spans="1:4">
      <c r="A519" s="145">
        <v>2079999</v>
      </c>
      <c r="B519" s="148" t="s">
        <v>400</v>
      </c>
      <c r="C519" s="147">
        <v>0</v>
      </c>
      <c r="D519" s="147"/>
    </row>
    <row r="520" s="136" customFormat="1" customHeight="1" spans="1:4">
      <c r="A520" s="145">
        <v>208</v>
      </c>
      <c r="B520" s="146" t="s">
        <v>401</v>
      </c>
      <c r="C520" s="242">
        <f>SUM(C521,C535,C543,C545,C553,C557,C567,C575,C582,C590,C599,C604,C607,C610,C613,C616,C619,C623,C628,C636,C639)</f>
        <v>51649</v>
      </c>
      <c r="D520" s="242">
        <f>SUM(D521,D535,D543,D545,D553,D557,D567,D575,D582,D590,D599,D604,D607,D610,D613,D616,D619,D623,D628,D636,D639)</f>
        <v>7003</v>
      </c>
    </row>
    <row r="521" s="136" customFormat="1" customHeight="1" spans="1:4">
      <c r="A521" s="145">
        <v>20801</v>
      </c>
      <c r="B521" s="146" t="s">
        <v>402</v>
      </c>
      <c r="C521" s="242">
        <f>SUM(C522:C534)</f>
        <v>2456</v>
      </c>
      <c r="D521" s="242">
        <f>SUM(D522:D534)</f>
        <v>0</v>
      </c>
    </row>
    <row r="522" s="136" customFormat="1" customHeight="1" spans="1:4">
      <c r="A522" s="145">
        <v>2080101</v>
      </c>
      <c r="B522" s="148" t="s">
        <v>57</v>
      </c>
      <c r="C522" s="147">
        <v>1704</v>
      </c>
      <c r="D522" s="147"/>
    </row>
    <row r="523" s="136" customFormat="1" customHeight="1" spans="1:4">
      <c r="A523" s="145">
        <v>2080102</v>
      </c>
      <c r="B523" s="148" t="s">
        <v>58</v>
      </c>
      <c r="C523" s="147">
        <v>68</v>
      </c>
      <c r="D523" s="147"/>
    </row>
    <row r="524" s="136" customFormat="1" customHeight="1" spans="1:4">
      <c r="A524" s="145">
        <v>2080103</v>
      </c>
      <c r="B524" s="148" t="s">
        <v>59</v>
      </c>
      <c r="C524" s="147">
        <v>0</v>
      </c>
      <c r="D524" s="147"/>
    </row>
    <row r="525" s="136" customFormat="1" customHeight="1" spans="1:4">
      <c r="A525" s="145">
        <v>2080104</v>
      </c>
      <c r="B525" s="148" t="s">
        <v>403</v>
      </c>
      <c r="C525" s="147">
        <v>0</v>
      </c>
      <c r="D525" s="147"/>
    </row>
    <row r="526" s="136" customFormat="1" customHeight="1" spans="1:4">
      <c r="A526" s="145">
        <v>2080105</v>
      </c>
      <c r="B526" s="148" t="s">
        <v>404</v>
      </c>
      <c r="C526" s="147">
        <v>210</v>
      </c>
      <c r="D526" s="147"/>
    </row>
    <row r="527" s="136" customFormat="1" customHeight="1" spans="1:4">
      <c r="A527" s="145">
        <v>2080106</v>
      </c>
      <c r="B527" s="148" t="s">
        <v>405</v>
      </c>
      <c r="C527" s="147">
        <v>117</v>
      </c>
      <c r="D527" s="147"/>
    </row>
    <row r="528" s="136" customFormat="1" customHeight="1" spans="1:4">
      <c r="A528" s="145">
        <v>2080107</v>
      </c>
      <c r="B528" s="148" t="s">
        <v>406</v>
      </c>
      <c r="C528" s="147">
        <v>0</v>
      </c>
      <c r="D528" s="147"/>
    </row>
    <row r="529" s="136" customFormat="1" customHeight="1" spans="1:4">
      <c r="A529" s="145">
        <v>2080108</v>
      </c>
      <c r="B529" s="148" t="s">
        <v>99</v>
      </c>
      <c r="C529" s="147">
        <v>174</v>
      </c>
      <c r="D529" s="147"/>
    </row>
    <row r="530" s="136" customFormat="1" customHeight="1" spans="1:4">
      <c r="A530" s="145">
        <v>2080109</v>
      </c>
      <c r="B530" s="148" t="s">
        <v>407</v>
      </c>
      <c r="C530" s="147">
        <v>54</v>
      </c>
      <c r="D530" s="147"/>
    </row>
    <row r="531" s="136" customFormat="1" customHeight="1" spans="1:4">
      <c r="A531" s="145">
        <v>2080110</v>
      </c>
      <c r="B531" s="148" t="s">
        <v>408</v>
      </c>
      <c r="C531" s="147">
        <v>0</v>
      </c>
      <c r="D531" s="147"/>
    </row>
    <row r="532" s="232" customFormat="1" customHeight="1" spans="1:4">
      <c r="A532" s="145">
        <v>2080111</v>
      </c>
      <c r="B532" s="148" t="s">
        <v>409</v>
      </c>
      <c r="C532" s="147">
        <v>0</v>
      </c>
      <c r="D532" s="147"/>
    </row>
    <row r="533" s="136" customFormat="1" customHeight="1" spans="1:4">
      <c r="A533" s="145">
        <v>2080112</v>
      </c>
      <c r="B533" s="148" t="s">
        <v>410</v>
      </c>
      <c r="C533" s="147">
        <v>111</v>
      </c>
      <c r="D533" s="147"/>
    </row>
    <row r="534" s="136" customFormat="1" customHeight="1" spans="1:4">
      <c r="A534" s="145">
        <v>2080199</v>
      </c>
      <c r="B534" s="148" t="s">
        <v>411</v>
      </c>
      <c r="C534" s="147">
        <v>18</v>
      </c>
      <c r="D534" s="147"/>
    </row>
    <row r="535" s="136" customFormat="1" customHeight="1" spans="1:4">
      <c r="A535" s="145">
        <v>20802</v>
      </c>
      <c r="B535" s="146" t="s">
        <v>412</v>
      </c>
      <c r="C535" s="242">
        <f>SUM(C536:C542)</f>
        <v>690</v>
      </c>
      <c r="D535" s="242">
        <f>SUM(D536:D542)</f>
        <v>0</v>
      </c>
    </row>
    <row r="536" s="136" customFormat="1" customHeight="1" spans="1:4">
      <c r="A536" s="145">
        <v>2080201</v>
      </c>
      <c r="B536" s="148" t="s">
        <v>57</v>
      </c>
      <c r="C536" s="147">
        <v>599</v>
      </c>
      <c r="D536" s="147"/>
    </row>
    <row r="537" s="136" customFormat="1" customHeight="1" spans="1:4">
      <c r="A537" s="145">
        <v>2080202</v>
      </c>
      <c r="B537" s="148" t="s">
        <v>58</v>
      </c>
      <c r="C537" s="147">
        <v>6</v>
      </c>
      <c r="D537" s="147"/>
    </row>
    <row r="538" s="136" customFormat="1" customHeight="1" spans="1:4">
      <c r="A538" s="145">
        <v>2080203</v>
      </c>
      <c r="B538" s="148" t="s">
        <v>59</v>
      </c>
      <c r="C538" s="147">
        <v>0</v>
      </c>
      <c r="D538" s="147"/>
    </row>
    <row r="539" s="136" customFormat="1" customHeight="1" spans="1:4">
      <c r="A539" s="145">
        <v>2080206</v>
      </c>
      <c r="B539" s="148" t="s">
        <v>413</v>
      </c>
      <c r="C539" s="147">
        <v>0</v>
      </c>
      <c r="D539" s="147"/>
    </row>
    <row r="540" s="136" customFormat="1" customHeight="1" spans="1:4">
      <c r="A540" s="145">
        <v>2080207</v>
      </c>
      <c r="B540" s="148" t="s">
        <v>414</v>
      </c>
      <c r="C540" s="147">
        <v>0</v>
      </c>
      <c r="D540" s="147"/>
    </row>
    <row r="541" s="136" customFormat="1" customHeight="1" spans="1:4">
      <c r="A541" s="145">
        <v>2080208</v>
      </c>
      <c r="B541" s="148" t="s">
        <v>415</v>
      </c>
      <c r="C541" s="147">
        <v>5</v>
      </c>
      <c r="D541" s="147"/>
    </row>
    <row r="542" s="136" customFormat="1" customHeight="1" spans="1:4">
      <c r="A542" s="145">
        <v>2080299</v>
      </c>
      <c r="B542" s="148" t="s">
        <v>416</v>
      </c>
      <c r="C542" s="147">
        <v>80</v>
      </c>
      <c r="D542" s="147"/>
    </row>
    <row r="543" s="136" customFormat="1" customHeight="1" spans="1:4">
      <c r="A543" s="145">
        <v>20804</v>
      </c>
      <c r="B543" s="146" t="s">
        <v>417</v>
      </c>
      <c r="C543" s="242">
        <f>SUM(C544:C544)</f>
        <v>0</v>
      </c>
      <c r="D543" s="242">
        <f>SUM(D544:D544)</f>
        <v>0</v>
      </c>
    </row>
    <row r="544" s="136" customFormat="1" customHeight="1" spans="1:4">
      <c r="A544" s="145">
        <v>2080402</v>
      </c>
      <c r="B544" s="148" t="s">
        <v>418</v>
      </c>
      <c r="C544" s="147">
        <v>0</v>
      </c>
      <c r="D544" s="147"/>
    </row>
    <row r="545" s="136" customFormat="1" customHeight="1" spans="1:4">
      <c r="A545" s="145">
        <v>20805</v>
      </c>
      <c r="B545" s="146" t="s">
        <v>419</v>
      </c>
      <c r="C545" s="242">
        <f>SUM(C546:C552)</f>
        <v>37087</v>
      </c>
      <c r="D545" s="242">
        <f>SUM(D546:D552)</f>
        <v>0</v>
      </c>
    </row>
    <row r="546" s="136" customFormat="1" customHeight="1" spans="1:4">
      <c r="A546" s="145">
        <v>2080501</v>
      </c>
      <c r="B546" s="148" t="s">
        <v>420</v>
      </c>
      <c r="C546" s="147">
        <v>15413</v>
      </c>
      <c r="D546" s="147"/>
    </row>
    <row r="547" s="136" customFormat="1" customHeight="1" spans="1:4">
      <c r="A547" s="145">
        <v>2080502</v>
      </c>
      <c r="B547" s="148" t="s">
        <v>421</v>
      </c>
      <c r="C547" s="147">
        <v>4091</v>
      </c>
      <c r="D547" s="147"/>
    </row>
    <row r="548" s="136" customFormat="1" customHeight="1" spans="1:4">
      <c r="A548" s="145">
        <v>2080503</v>
      </c>
      <c r="B548" s="148" t="s">
        <v>422</v>
      </c>
      <c r="C548" s="147">
        <v>0</v>
      </c>
      <c r="D548" s="147"/>
    </row>
    <row r="549" s="136" customFormat="1" customHeight="1" spans="1:4">
      <c r="A549" s="145">
        <v>2080505</v>
      </c>
      <c r="B549" s="148" t="s">
        <v>423</v>
      </c>
      <c r="C549" s="147">
        <v>16338</v>
      </c>
      <c r="D549" s="147"/>
    </row>
    <row r="550" s="136" customFormat="1" customHeight="1" spans="1:4">
      <c r="A550" s="145">
        <v>2080506</v>
      </c>
      <c r="B550" s="148" t="s">
        <v>424</v>
      </c>
      <c r="C550" s="147">
        <v>1200</v>
      </c>
      <c r="D550" s="147"/>
    </row>
    <row r="551" s="136" customFormat="1" customHeight="1" spans="1:4">
      <c r="A551" s="145">
        <v>2080507</v>
      </c>
      <c r="B551" s="148" t="s">
        <v>425</v>
      </c>
      <c r="C551" s="147">
        <v>27</v>
      </c>
      <c r="D551" s="147"/>
    </row>
    <row r="552" s="136" customFormat="1" customHeight="1" spans="1:4">
      <c r="A552" s="145">
        <v>2080599</v>
      </c>
      <c r="B552" s="148" t="s">
        <v>426</v>
      </c>
      <c r="C552" s="147">
        <v>18</v>
      </c>
      <c r="D552" s="147"/>
    </row>
    <row r="553" s="136" customFormat="1" customHeight="1" spans="1:4">
      <c r="A553" s="145">
        <v>20806</v>
      </c>
      <c r="B553" s="146" t="s">
        <v>427</v>
      </c>
      <c r="C553" s="242">
        <f>SUM(C554:C556)</f>
        <v>0</v>
      </c>
      <c r="D553" s="242">
        <f>SUM(D554:D556)</f>
        <v>0</v>
      </c>
    </row>
    <row r="554" s="136" customFormat="1" customHeight="1" spans="1:4">
      <c r="A554" s="145">
        <v>2080601</v>
      </c>
      <c r="B554" s="148" t="s">
        <v>428</v>
      </c>
      <c r="C554" s="147">
        <v>0</v>
      </c>
      <c r="D554" s="147"/>
    </row>
    <row r="555" s="136" customFormat="1" customHeight="1" spans="1:4">
      <c r="A555" s="145">
        <v>2080602</v>
      </c>
      <c r="B555" s="148" t="s">
        <v>429</v>
      </c>
      <c r="C555" s="147">
        <v>0</v>
      </c>
      <c r="D555" s="147"/>
    </row>
    <row r="556" s="136" customFormat="1" customHeight="1" spans="1:4">
      <c r="A556" s="145">
        <v>2080699</v>
      </c>
      <c r="B556" s="148" t="s">
        <v>430</v>
      </c>
      <c r="C556" s="147">
        <v>0</v>
      </c>
      <c r="D556" s="147"/>
    </row>
    <row r="557" s="136" customFormat="1" customHeight="1" spans="1:4">
      <c r="A557" s="145">
        <v>20807</v>
      </c>
      <c r="B557" s="146" t="s">
        <v>431</v>
      </c>
      <c r="C557" s="242">
        <f>SUM(C558:C566)</f>
        <v>0</v>
      </c>
      <c r="D557" s="242">
        <f>SUM(D558:D566)</f>
        <v>0</v>
      </c>
    </row>
    <row r="558" s="136" customFormat="1" customHeight="1" spans="1:4">
      <c r="A558" s="145">
        <v>2080701</v>
      </c>
      <c r="B558" s="148" t="s">
        <v>432</v>
      </c>
      <c r="C558" s="147">
        <v>0</v>
      </c>
      <c r="D558" s="147"/>
    </row>
    <row r="559" s="136" customFormat="1" customHeight="1" spans="1:4">
      <c r="A559" s="145">
        <v>2080702</v>
      </c>
      <c r="B559" s="148" t="s">
        <v>433</v>
      </c>
      <c r="C559" s="147">
        <v>0</v>
      </c>
      <c r="D559" s="147"/>
    </row>
    <row r="560" s="136" customFormat="1" customHeight="1" spans="1:4">
      <c r="A560" s="145">
        <v>2080704</v>
      </c>
      <c r="B560" s="148" t="s">
        <v>434</v>
      </c>
      <c r="C560" s="147">
        <v>0</v>
      </c>
      <c r="D560" s="147"/>
    </row>
    <row r="561" s="136" customFormat="1" customHeight="1" spans="1:4">
      <c r="A561" s="145">
        <v>2080705</v>
      </c>
      <c r="B561" s="148" t="s">
        <v>435</v>
      </c>
      <c r="C561" s="147">
        <v>0</v>
      </c>
      <c r="D561" s="147"/>
    </row>
    <row r="562" s="136" customFormat="1" customHeight="1" spans="1:4">
      <c r="A562" s="145">
        <v>2080709</v>
      </c>
      <c r="B562" s="148" t="s">
        <v>436</v>
      </c>
      <c r="C562" s="147">
        <v>0</v>
      </c>
      <c r="D562" s="147"/>
    </row>
    <row r="563" s="136" customFormat="1" customHeight="1" spans="1:4">
      <c r="A563" s="145">
        <v>2080711</v>
      </c>
      <c r="B563" s="148" t="s">
        <v>437</v>
      </c>
      <c r="C563" s="147">
        <v>0</v>
      </c>
      <c r="D563" s="147"/>
    </row>
    <row r="564" s="136" customFormat="1" customHeight="1" spans="1:4">
      <c r="A564" s="145">
        <v>2080712</v>
      </c>
      <c r="B564" s="148" t="s">
        <v>438</v>
      </c>
      <c r="C564" s="147">
        <v>0</v>
      </c>
      <c r="D564" s="147"/>
    </row>
    <row r="565" s="136" customFormat="1" customHeight="1" spans="1:4">
      <c r="A565" s="145">
        <v>2080713</v>
      </c>
      <c r="B565" s="148" t="s">
        <v>439</v>
      </c>
      <c r="C565" s="147">
        <v>0</v>
      </c>
      <c r="D565" s="147"/>
    </row>
    <row r="566" s="232" customFormat="1" customHeight="1" spans="1:4">
      <c r="A566" s="145">
        <v>2080799</v>
      </c>
      <c r="B566" s="148" t="s">
        <v>440</v>
      </c>
      <c r="C566" s="147">
        <v>0</v>
      </c>
      <c r="D566" s="147"/>
    </row>
    <row r="567" s="136" customFormat="1" customHeight="1" spans="1:4">
      <c r="A567" s="145">
        <v>20808</v>
      </c>
      <c r="B567" s="146" t="s">
        <v>441</v>
      </c>
      <c r="C567" s="242">
        <f>SUM(C568:C574)</f>
        <v>1874</v>
      </c>
      <c r="D567" s="242">
        <f>SUM(D568:D574)</f>
        <v>1668</v>
      </c>
    </row>
    <row r="568" s="136" customFormat="1" customHeight="1" spans="1:4">
      <c r="A568" s="145">
        <v>2080801</v>
      </c>
      <c r="B568" s="148" t="s">
        <v>442</v>
      </c>
      <c r="C568" s="147">
        <v>206</v>
      </c>
      <c r="D568" s="147"/>
    </row>
    <row r="569" s="136" customFormat="1" customHeight="1" spans="1:4">
      <c r="A569" s="145">
        <v>2080802</v>
      </c>
      <c r="B569" s="148" t="s">
        <v>443</v>
      </c>
      <c r="C569" s="147">
        <v>0</v>
      </c>
      <c r="D569" s="147"/>
    </row>
    <row r="570" s="136" customFormat="1" customHeight="1" spans="1:4">
      <c r="A570" s="145">
        <v>2080803</v>
      </c>
      <c r="B570" s="148" t="s">
        <v>444</v>
      </c>
      <c r="C570" s="147">
        <v>0</v>
      </c>
      <c r="D570" s="147"/>
    </row>
    <row r="571" s="136" customFormat="1" customHeight="1" spans="1:4">
      <c r="A571" s="145">
        <v>2080804</v>
      </c>
      <c r="B571" s="148" t="s">
        <v>445</v>
      </c>
      <c r="C571" s="147">
        <v>0</v>
      </c>
      <c r="D571" s="147"/>
    </row>
    <row r="572" s="136" customFormat="1" customHeight="1" spans="1:4">
      <c r="A572" s="145">
        <v>2080805</v>
      </c>
      <c r="B572" s="148" t="s">
        <v>446</v>
      </c>
      <c r="C572" s="147">
        <v>0</v>
      </c>
      <c r="D572" s="147"/>
    </row>
    <row r="573" s="136" customFormat="1" customHeight="1" spans="1:4">
      <c r="A573" s="145">
        <v>2080806</v>
      </c>
      <c r="B573" s="148" t="s">
        <v>447</v>
      </c>
      <c r="C573" s="147">
        <v>0</v>
      </c>
      <c r="D573" s="147"/>
    </row>
    <row r="574" s="136" customFormat="1" customHeight="1" spans="1:4">
      <c r="A574" s="145">
        <v>2080899</v>
      </c>
      <c r="B574" s="148" t="s">
        <v>448</v>
      </c>
      <c r="C574" s="147">
        <v>1668</v>
      </c>
      <c r="D574" s="147">
        <v>1668</v>
      </c>
    </row>
    <row r="575" s="136" customFormat="1" customHeight="1" spans="1:4">
      <c r="A575" s="145">
        <v>20809</v>
      </c>
      <c r="B575" s="146" t="s">
        <v>449</v>
      </c>
      <c r="C575" s="244">
        <f>SUM(C576:C581)</f>
        <v>130</v>
      </c>
      <c r="D575" s="244">
        <f>SUM(D576:D581)</f>
        <v>0</v>
      </c>
    </row>
    <row r="576" s="136" customFormat="1" customHeight="1" spans="1:4">
      <c r="A576" s="145">
        <v>2080901</v>
      </c>
      <c r="B576" s="148" t="s">
        <v>450</v>
      </c>
      <c r="C576" s="147">
        <v>0</v>
      </c>
      <c r="D576" s="147"/>
    </row>
    <row r="577" s="136" customFormat="1" customHeight="1" spans="1:4">
      <c r="A577" s="145">
        <v>2080902</v>
      </c>
      <c r="B577" s="148" t="s">
        <v>451</v>
      </c>
      <c r="C577" s="147">
        <v>0</v>
      </c>
      <c r="D577" s="147"/>
    </row>
    <row r="578" s="136" customFormat="1" customHeight="1" spans="1:4">
      <c r="A578" s="145">
        <v>2080903</v>
      </c>
      <c r="B578" s="148" t="s">
        <v>452</v>
      </c>
      <c r="C578" s="147">
        <v>130</v>
      </c>
      <c r="D578" s="147"/>
    </row>
    <row r="579" s="136" customFormat="1" customHeight="1" spans="1:4">
      <c r="A579" s="145">
        <v>2080904</v>
      </c>
      <c r="B579" s="148" t="s">
        <v>453</v>
      </c>
      <c r="C579" s="147">
        <v>0</v>
      </c>
      <c r="D579" s="147"/>
    </row>
    <row r="580" s="136" customFormat="1" customHeight="1" spans="1:4">
      <c r="A580" s="145">
        <v>2080905</v>
      </c>
      <c r="B580" s="148" t="s">
        <v>454</v>
      </c>
      <c r="C580" s="147">
        <v>0</v>
      </c>
      <c r="D580" s="147"/>
    </row>
    <row r="581" s="136" customFormat="1" customHeight="1" spans="1:4">
      <c r="A581" s="145">
        <v>2080999</v>
      </c>
      <c r="B581" s="148" t="s">
        <v>455</v>
      </c>
      <c r="C581" s="147">
        <v>0</v>
      </c>
      <c r="D581" s="147"/>
    </row>
    <row r="582" s="136" customFormat="1" customHeight="1" spans="1:4">
      <c r="A582" s="145">
        <v>20810</v>
      </c>
      <c r="B582" s="146" t="s">
        <v>456</v>
      </c>
      <c r="C582" s="244">
        <f>SUM(C583:C589)</f>
        <v>1256</v>
      </c>
      <c r="D582" s="244">
        <f>SUM(D583:D589)</f>
        <v>0</v>
      </c>
    </row>
    <row r="583" s="232" customFormat="1" customHeight="1" spans="1:4">
      <c r="A583" s="145">
        <v>2081001</v>
      </c>
      <c r="B583" s="148" t="s">
        <v>457</v>
      </c>
      <c r="C583" s="147">
        <v>437</v>
      </c>
      <c r="D583" s="147"/>
    </row>
    <row r="584" s="136" customFormat="1" customHeight="1" spans="1:4">
      <c r="A584" s="145">
        <v>2081002</v>
      </c>
      <c r="B584" s="148" t="s">
        <v>458</v>
      </c>
      <c r="C584" s="147">
        <v>0</v>
      </c>
      <c r="D584" s="147"/>
    </row>
    <row r="585" s="136" customFormat="1" customHeight="1" spans="1:4">
      <c r="A585" s="145">
        <v>2081003</v>
      </c>
      <c r="B585" s="148" t="s">
        <v>459</v>
      </c>
      <c r="C585" s="147">
        <v>0</v>
      </c>
      <c r="D585" s="147"/>
    </row>
    <row r="586" s="136" customFormat="1" customHeight="1" spans="1:4">
      <c r="A586" s="145">
        <v>2081004</v>
      </c>
      <c r="B586" s="148" t="s">
        <v>460</v>
      </c>
      <c r="C586" s="147">
        <v>439</v>
      </c>
      <c r="D586" s="147"/>
    </row>
    <row r="587" s="232" customFormat="1" customHeight="1" spans="1:4">
      <c r="A587" s="145">
        <v>2081005</v>
      </c>
      <c r="B587" s="148" t="s">
        <v>461</v>
      </c>
      <c r="C587" s="147">
        <v>365</v>
      </c>
      <c r="D587" s="147"/>
    </row>
    <row r="588" s="136" customFormat="1" customHeight="1" spans="1:4">
      <c r="A588" s="145"/>
      <c r="B588" s="148" t="s">
        <v>462</v>
      </c>
      <c r="C588" s="147"/>
      <c r="D588" s="147"/>
    </row>
    <row r="589" s="136" customFormat="1" customHeight="1" spans="1:4">
      <c r="A589" s="145">
        <v>2081099</v>
      </c>
      <c r="B589" s="148" t="s">
        <v>463</v>
      </c>
      <c r="C589" s="147">
        <v>15</v>
      </c>
      <c r="D589" s="147"/>
    </row>
    <row r="590" s="136" customFormat="1" customHeight="1" spans="1:4">
      <c r="A590" s="145">
        <v>20811</v>
      </c>
      <c r="B590" s="146" t="s">
        <v>464</v>
      </c>
      <c r="C590" s="242">
        <f>SUM(C591:C598)</f>
        <v>1438</v>
      </c>
      <c r="D590" s="242">
        <f>SUM(D591:D598)</f>
        <v>101</v>
      </c>
    </row>
    <row r="591" s="136" customFormat="1" customHeight="1" spans="1:4">
      <c r="A591" s="145">
        <v>2081101</v>
      </c>
      <c r="B591" s="148" t="s">
        <v>57</v>
      </c>
      <c r="C591" s="147">
        <v>230</v>
      </c>
      <c r="D591" s="147"/>
    </row>
    <row r="592" s="136" customFormat="1" customHeight="1" spans="1:4">
      <c r="A592" s="145">
        <v>2081102</v>
      </c>
      <c r="B592" s="148" t="s">
        <v>58</v>
      </c>
      <c r="C592" s="147">
        <v>0</v>
      </c>
      <c r="D592" s="147"/>
    </row>
    <row r="593" s="136" customFormat="1" customHeight="1" spans="1:4">
      <c r="A593" s="145">
        <v>2081103</v>
      </c>
      <c r="B593" s="148" t="s">
        <v>59</v>
      </c>
      <c r="C593" s="147">
        <v>53</v>
      </c>
      <c r="D593" s="147"/>
    </row>
    <row r="594" s="136" customFormat="1" customHeight="1" spans="1:4">
      <c r="A594" s="145">
        <v>2081104</v>
      </c>
      <c r="B594" s="148" t="s">
        <v>465</v>
      </c>
      <c r="C594" s="147">
        <v>0</v>
      </c>
      <c r="D594" s="147"/>
    </row>
    <row r="595" s="136" customFormat="1" customHeight="1" spans="1:4">
      <c r="A595" s="145">
        <v>2081105</v>
      </c>
      <c r="B595" s="148" t="s">
        <v>466</v>
      </c>
      <c r="C595" s="147">
        <v>0</v>
      </c>
      <c r="D595" s="147"/>
    </row>
    <row r="596" s="136" customFormat="1" customHeight="1" spans="1:4">
      <c r="A596" s="145">
        <v>2081106</v>
      </c>
      <c r="B596" s="148" t="s">
        <v>467</v>
      </c>
      <c r="C596" s="147">
        <v>9</v>
      </c>
      <c r="D596" s="147"/>
    </row>
    <row r="597" s="136" customFormat="1" customHeight="1" spans="1:4">
      <c r="A597" s="145">
        <v>2081107</v>
      </c>
      <c r="B597" s="148" t="s">
        <v>468</v>
      </c>
      <c r="C597" s="147">
        <v>0</v>
      </c>
      <c r="D597" s="147"/>
    </row>
    <row r="598" s="136" customFormat="1" customHeight="1" spans="1:4">
      <c r="A598" s="145">
        <v>2081199</v>
      </c>
      <c r="B598" s="148" t="s">
        <v>469</v>
      </c>
      <c r="C598" s="147">
        <v>1146</v>
      </c>
      <c r="D598" s="147">
        <v>101</v>
      </c>
    </row>
    <row r="599" s="136" customFormat="1" customHeight="1" spans="1:4">
      <c r="A599" s="145">
        <v>20816</v>
      </c>
      <c r="B599" s="146" t="s">
        <v>470</v>
      </c>
      <c r="C599" s="242">
        <f>SUM(C600:C603)</f>
        <v>65</v>
      </c>
      <c r="D599" s="242">
        <f>SUM(D600:D603)</f>
        <v>0</v>
      </c>
    </row>
    <row r="600" s="136" customFormat="1" customHeight="1" spans="1:4">
      <c r="A600" s="145">
        <v>2081601</v>
      </c>
      <c r="B600" s="148" t="s">
        <v>57</v>
      </c>
      <c r="C600" s="147">
        <v>60</v>
      </c>
      <c r="D600" s="147"/>
    </row>
    <row r="601" s="136" customFormat="1" customHeight="1" spans="1:4">
      <c r="A601" s="145">
        <v>2081602</v>
      </c>
      <c r="B601" s="148" t="s">
        <v>58</v>
      </c>
      <c r="C601" s="147">
        <v>0</v>
      </c>
      <c r="D601" s="147"/>
    </row>
    <row r="602" s="136" customFormat="1" customHeight="1" spans="1:4">
      <c r="A602" s="145">
        <v>2081603</v>
      </c>
      <c r="B602" s="148" t="s">
        <v>59</v>
      </c>
      <c r="C602" s="147">
        <v>0</v>
      </c>
      <c r="D602" s="147"/>
    </row>
    <row r="603" s="136" customFormat="1" customHeight="1" spans="1:4">
      <c r="A603" s="145">
        <v>2081699</v>
      </c>
      <c r="B603" s="148" t="s">
        <v>471</v>
      </c>
      <c r="C603" s="147">
        <v>5</v>
      </c>
      <c r="D603" s="147"/>
    </row>
    <row r="604" s="136" customFormat="1" customHeight="1" spans="1:4">
      <c r="A604" s="145">
        <v>20819</v>
      </c>
      <c r="B604" s="146" t="s">
        <v>472</v>
      </c>
      <c r="C604" s="242">
        <f>SUM(C605:C606)</f>
        <v>170</v>
      </c>
      <c r="D604" s="242">
        <f>SUM(D605:D606)</f>
        <v>0</v>
      </c>
    </row>
    <row r="605" s="136" customFormat="1" customHeight="1" spans="1:4">
      <c r="A605" s="145">
        <v>2081901</v>
      </c>
      <c r="B605" s="148" t="s">
        <v>473</v>
      </c>
      <c r="C605" s="147">
        <v>0</v>
      </c>
      <c r="D605" s="147"/>
    </row>
    <row r="606" s="136" customFormat="1" customHeight="1" spans="1:4">
      <c r="A606" s="145">
        <v>2081902</v>
      </c>
      <c r="B606" s="148" t="s">
        <v>474</v>
      </c>
      <c r="C606" s="147">
        <v>170</v>
      </c>
      <c r="D606" s="147"/>
    </row>
    <row r="607" s="136" customFormat="1" customHeight="1" spans="1:4">
      <c r="A607" s="145">
        <v>20820</v>
      </c>
      <c r="B607" s="146" t="s">
        <v>475</v>
      </c>
      <c r="C607" s="242">
        <f>SUM(C608:C609)</f>
        <v>227</v>
      </c>
      <c r="D607" s="242">
        <f>SUM(D608:D609)</f>
        <v>0</v>
      </c>
    </row>
    <row r="608" s="136" customFormat="1" customHeight="1" spans="1:4">
      <c r="A608" s="145">
        <v>2082001</v>
      </c>
      <c r="B608" s="148" t="s">
        <v>476</v>
      </c>
      <c r="C608" s="147">
        <v>0</v>
      </c>
      <c r="D608" s="147"/>
    </row>
    <row r="609" s="136" customFormat="1" customHeight="1" spans="1:4">
      <c r="A609" s="145">
        <v>2082002</v>
      </c>
      <c r="B609" s="148" t="s">
        <v>477</v>
      </c>
      <c r="C609" s="147">
        <v>227</v>
      </c>
      <c r="D609" s="147"/>
    </row>
    <row r="610" s="136" customFormat="1" customHeight="1" spans="1:4">
      <c r="A610" s="145">
        <v>20821</v>
      </c>
      <c r="B610" s="146" t="s">
        <v>478</v>
      </c>
      <c r="C610" s="147">
        <f>SUM(C611:C612)</f>
        <v>76</v>
      </c>
      <c r="D610" s="147">
        <f>SUM(D611:D612)</f>
        <v>0</v>
      </c>
    </row>
    <row r="611" s="136" customFormat="1" customHeight="1" spans="1:4">
      <c r="A611" s="145">
        <v>2082101</v>
      </c>
      <c r="B611" s="148" t="s">
        <v>479</v>
      </c>
      <c r="C611" s="147">
        <v>76</v>
      </c>
      <c r="D611" s="147"/>
    </row>
    <row r="612" s="136" customFormat="1" customHeight="1" spans="1:4">
      <c r="A612" s="145">
        <v>2082102</v>
      </c>
      <c r="B612" s="148" t="s">
        <v>480</v>
      </c>
      <c r="C612" s="147">
        <v>0</v>
      </c>
      <c r="D612" s="147"/>
    </row>
    <row r="613" s="136" customFormat="1" customHeight="1" spans="1:4">
      <c r="A613" s="145">
        <v>20824</v>
      </c>
      <c r="B613" s="146" t="s">
        <v>481</v>
      </c>
      <c r="C613" s="147">
        <f>SUM(C614:C615)</f>
        <v>0</v>
      </c>
      <c r="D613" s="147">
        <f>SUM(D614:D615)</f>
        <v>0</v>
      </c>
    </row>
    <row r="614" s="136" customFormat="1" customHeight="1" spans="1:4">
      <c r="A614" s="145">
        <v>2082401</v>
      </c>
      <c r="B614" s="148" t="s">
        <v>482</v>
      </c>
      <c r="C614" s="147">
        <v>0</v>
      </c>
      <c r="D614" s="147"/>
    </row>
    <row r="615" s="136" customFormat="1" customHeight="1" spans="1:4">
      <c r="A615" s="145">
        <v>2082402</v>
      </c>
      <c r="B615" s="148" t="s">
        <v>483</v>
      </c>
      <c r="C615" s="147">
        <v>0</v>
      </c>
      <c r="D615" s="147"/>
    </row>
    <row r="616" s="136" customFormat="1" customHeight="1" spans="1:4">
      <c r="A616" s="145">
        <v>20825</v>
      </c>
      <c r="B616" s="146" t="s">
        <v>484</v>
      </c>
      <c r="C616" s="147">
        <f>SUM(C617:C618)</f>
        <v>0</v>
      </c>
      <c r="D616" s="147">
        <f>SUM(D617:D618)</f>
        <v>0</v>
      </c>
    </row>
    <row r="617" s="136" customFormat="1" customHeight="1" spans="1:4">
      <c r="A617" s="145">
        <v>2082501</v>
      </c>
      <c r="B617" s="148" t="s">
        <v>485</v>
      </c>
      <c r="C617" s="147">
        <v>0</v>
      </c>
      <c r="D617" s="147"/>
    </row>
    <row r="618" s="136" customFormat="1" customHeight="1" spans="1:4">
      <c r="A618" s="145">
        <v>2082502</v>
      </c>
      <c r="B618" s="148" t="s">
        <v>486</v>
      </c>
      <c r="C618" s="147">
        <v>0</v>
      </c>
      <c r="D618" s="147"/>
    </row>
    <row r="619" s="136" customFormat="1" customHeight="1" spans="1:4">
      <c r="A619" s="145">
        <v>20826</v>
      </c>
      <c r="B619" s="146" t="s">
        <v>487</v>
      </c>
      <c r="C619" s="147">
        <f>SUM(C620:C622)</f>
        <v>5234</v>
      </c>
      <c r="D619" s="147">
        <f>SUM(D620:D622)</f>
        <v>5234</v>
      </c>
    </row>
    <row r="620" s="136" customFormat="1" customHeight="1" spans="1:4">
      <c r="A620" s="145">
        <v>2082601</v>
      </c>
      <c r="B620" s="148" t="s">
        <v>488</v>
      </c>
      <c r="C620" s="147">
        <v>0</v>
      </c>
      <c r="D620" s="147"/>
    </row>
    <row r="621" s="136" customFormat="1" customHeight="1" spans="1:4">
      <c r="A621" s="145">
        <v>2082602</v>
      </c>
      <c r="B621" s="148" t="s">
        <v>489</v>
      </c>
      <c r="C621" s="147">
        <v>5234</v>
      </c>
      <c r="D621" s="147">
        <v>5234</v>
      </c>
    </row>
    <row r="622" s="136" customFormat="1" customHeight="1" spans="1:4">
      <c r="A622" s="145">
        <v>2082699</v>
      </c>
      <c r="B622" s="148" t="s">
        <v>490</v>
      </c>
      <c r="C622" s="147">
        <v>0</v>
      </c>
      <c r="D622" s="147"/>
    </row>
    <row r="623" s="232" customFormat="1" customHeight="1" spans="1:4">
      <c r="A623" s="145">
        <v>20827</v>
      </c>
      <c r="B623" s="146" t="s">
        <v>491</v>
      </c>
      <c r="C623" s="147">
        <f>SUM(C624:C627)</f>
        <v>0</v>
      </c>
      <c r="D623" s="147">
        <f>SUM(D624:D627)</f>
        <v>0</v>
      </c>
    </row>
    <row r="624" s="136" customFormat="1" customHeight="1" spans="1:4">
      <c r="A624" s="145">
        <v>2082701</v>
      </c>
      <c r="B624" s="148" t="s">
        <v>492</v>
      </c>
      <c r="C624" s="147">
        <v>0</v>
      </c>
      <c r="D624" s="147"/>
    </row>
    <row r="625" s="136" customFormat="1" customHeight="1" spans="1:4">
      <c r="A625" s="145">
        <v>2082702</v>
      </c>
      <c r="B625" s="148" t="s">
        <v>493</v>
      </c>
      <c r="C625" s="147">
        <v>0</v>
      </c>
      <c r="D625" s="147"/>
    </row>
    <row r="626" s="136" customFormat="1" customHeight="1" spans="1:4">
      <c r="A626" s="145">
        <v>2082703</v>
      </c>
      <c r="B626" s="148" t="s">
        <v>494</v>
      </c>
      <c r="C626" s="147">
        <v>0</v>
      </c>
      <c r="D626" s="147"/>
    </row>
    <row r="627" s="136" customFormat="1" customHeight="1" spans="1:4">
      <c r="A627" s="145">
        <v>2082799</v>
      </c>
      <c r="B627" s="148" t="s">
        <v>495</v>
      </c>
      <c r="C627" s="147">
        <v>0</v>
      </c>
      <c r="D627" s="147"/>
    </row>
    <row r="628" s="136" customFormat="1" customHeight="1" spans="1:4">
      <c r="A628" s="145">
        <v>20828</v>
      </c>
      <c r="B628" s="146" t="s">
        <v>496</v>
      </c>
      <c r="C628" s="147">
        <f>SUM(C629:C638)</f>
        <v>846</v>
      </c>
      <c r="D628" s="147">
        <f>SUM(D629:D638)</f>
        <v>0</v>
      </c>
    </row>
    <row r="629" s="232" customFormat="1" customHeight="1" spans="1:4">
      <c r="A629" s="145">
        <v>2082801</v>
      </c>
      <c r="B629" s="148" t="s">
        <v>57</v>
      </c>
      <c r="C629" s="147">
        <v>282</v>
      </c>
      <c r="D629" s="147"/>
    </row>
    <row r="630" s="136" customFormat="1" customHeight="1" spans="1:4">
      <c r="A630" s="145">
        <v>2082802</v>
      </c>
      <c r="B630" s="148" t="s">
        <v>58</v>
      </c>
      <c r="C630" s="147">
        <v>20</v>
      </c>
      <c r="D630" s="147"/>
    </row>
    <row r="631" s="136" customFormat="1" customHeight="1" spans="1:4">
      <c r="A631" s="145">
        <v>2082803</v>
      </c>
      <c r="B631" s="148" t="s">
        <v>59</v>
      </c>
      <c r="C631" s="147">
        <v>0</v>
      </c>
      <c r="D631" s="147"/>
    </row>
    <row r="632" s="136" customFormat="1" customHeight="1" spans="1:4">
      <c r="A632" s="145">
        <v>2082804</v>
      </c>
      <c r="B632" s="148" t="s">
        <v>497</v>
      </c>
      <c r="C632" s="147">
        <v>30</v>
      </c>
      <c r="D632" s="147"/>
    </row>
    <row r="633" s="232" customFormat="1" customHeight="1" spans="1:4">
      <c r="A633" s="145">
        <v>2082805</v>
      </c>
      <c r="B633" s="148" t="s">
        <v>498</v>
      </c>
      <c r="C633" s="147">
        <v>88</v>
      </c>
      <c r="D633" s="147"/>
    </row>
    <row r="634" s="136" customFormat="1" customHeight="1" spans="1:4">
      <c r="A634" s="145">
        <v>2082850</v>
      </c>
      <c r="B634" s="148" t="s">
        <v>66</v>
      </c>
      <c r="C634" s="147">
        <v>236</v>
      </c>
      <c r="D634" s="147"/>
    </row>
    <row r="635" s="136" customFormat="1" customHeight="1" spans="1:4">
      <c r="A635" s="145">
        <v>2082899</v>
      </c>
      <c r="B635" s="148" t="s">
        <v>499</v>
      </c>
      <c r="C635" s="147">
        <v>190</v>
      </c>
      <c r="D635" s="147"/>
    </row>
    <row r="636" s="136" customFormat="1" customHeight="1" spans="1:4">
      <c r="A636" s="145"/>
      <c r="B636" s="148" t="s">
        <v>500</v>
      </c>
      <c r="C636" s="147"/>
      <c r="D636" s="147"/>
    </row>
    <row r="637" s="136" customFormat="1" customHeight="1" spans="1:4">
      <c r="A637" s="145"/>
      <c r="B637" s="148" t="s">
        <v>501</v>
      </c>
      <c r="C637" s="147"/>
      <c r="D637" s="147"/>
    </row>
    <row r="638" s="136" customFormat="1" customHeight="1" spans="1:4">
      <c r="A638" s="145"/>
      <c r="B638" s="148" t="s">
        <v>502</v>
      </c>
      <c r="C638" s="147"/>
      <c r="D638" s="147"/>
    </row>
    <row r="639" s="136" customFormat="1" customHeight="1" spans="1:4">
      <c r="A639" s="145">
        <v>20899</v>
      </c>
      <c r="B639" s="146" t="s">
        <v>503</v>
      </c>
      <c r="C639" s="147">
        <v>100</v>
      </c>
      <c r="D639" s="147"/>
    </row>
    <row r="640" s="136" customFormat="1" customHeight="1" spans="1:4">
      <c r="A640" s="145">
        <v>210</v>
      </c>
      <c r="B640" s="146" t="s">
        <v>504</v>
      </c>
      <c r="C640" s="147">
        <f>C641+C646+C660+C664+C676+C679+C683+C688+C692+C696+C699+C708+C710</f>
        <v>5558</v>
      </c>
      <c r="D640" s="147">
        <f>D641+D646+D660+D664+D676+D679+D683+D688+D692+D696+D699+D708+D710</f>
        <v>76</v>
      </c>
    </row>
    <row r="641" s="136" customFormat="1" customHeight="1" spans="1:4">
      <c r="A641" s="145">
        <v>21001</v>
      </c>
      <c r="B641" s="146" t="s">
        <v>505</v>
      </c>
      <c r="C641" s="147">
        <f>SUM(C642:C645)</f>
        <v>1187</v>
      </c>
      <c r="D641" s="147">
        <f>SUM(D642:D645)</f>
        <v>0</v>
      </c>
    </row>
    <row r="642" s="136" customFormat="1" customHeight="1" spans="1:4">
      <c r="A642" s="145">
        <v>2100101</v>
      </c>
      <c r="B642" s="148" t="s">
        <v>57</v>
      </c>
      <c r="C642" s="147">
        <v>1171</v>
      </c>
      <c r="D642" s="147"/>
    </row>
    <row r="643" s="136" customFormat="1" customHeight="1" spans="1:4">
      <c r="A643" s="145">
        <v>2100102</v>
      </c>
      <c r="B643" s="148" t="s">
        <v>58</v>
      </c>
      <c r="C643" s="147">
        <v>16</v>
      </c>
      <c r="D643" s="147"/>
    </row>
    <row r="644" s="136" customFormat="1" customHeight="1" spans="1:4">
      <c r="A644" s="145">
        <v>2100103</v>
      </c>
      <c r="B644" s="148" t="s">
        <v>59</v>
      </c>
      <c r="C644" s="147">
        <v>0</v>
      </c>
      <c r="D644" s="147"/>
    </row>
    <row r="645" s="136" customFormat="1" customHeight="1" spans="1:4">
      <c r="A645" s="145">
        <v>2100199</v>
      </c>
      <c r="B645" s="148" t="s">
        <v>506</v>
      </c>
      <c r="C645" s="147">
        <v>0</v>
      </c>
      <c r="D645" s="147"/>
    </row>
    <row r="646" s="136" customFormat="1" customHeight="1" spans="1:4">
      <c r="A646" s="145">
        <v>21002</v>
      </c>
      <c r="B646" s="146" t="s">
        <v>507</v>
      </c>
      <c r="C646" s="147">
        <f>SUM(C647:C659)</f>
        <v>4</v>
      </c>
      <c r="D646" s="147">
        <f>SUM(D647:D659)</f>
        <v>0</v>
      </c>
    </row>
    <row r="647" s="232" customFormat="1" customHeight="1" spans="1:4">
      <c r="A647" s="145">
        <v>2100201</v>
      </c>
      <c r="B647" s="148" t="s">
        <v>508</v>
      </c>
      <c r="C647" s="147">
        <v>0</v>
      </c>
      <c r="D647" s="147"/>
    </row>
    <row r="648" s="136" customFormat="1" customHeight="1" spans="1:4">
      <c r="A648" s="145">
        <v>2100202</v>
      </c>
      <c r="B648" s="148" t="s">
        <v>509</v>
      </c>
      <c r="C648" s="147">
        <v>0</v>
      </c>
      <c r="D648" s="147"/>
    </row>
    <row r="649" s="136" customFormat="1" customHeight="1" spans="1:4">
      <c r="A649" s="145">
        <v>2100203</v>
      </c>
      <c r="B649" s="148" t="s">
        <v>510</v>
      </c>
      <c r="C649" s="147">
        <v>0</v>
      </c>
      <c r="D649" s="147"/>
    </row>
    <row r="650" s="136" customFormat="1" customHeight="1" spans="1:4">
      <c r="A650" s="145">
        <v>2100204</v>
      </c>
      <c r="B650" s="148" t="s">
        <v>511</v>
      </c>
      <c r="C650" s="147">
        <v>0</v>
      </c>
      <c r="D650" s="147"/>
    </row>
    <row r="651" s="136" customFormat="1" customHeight="1" spans="1:4">
      <c r="A651" s="145">
        <v>2100205</v>
      </c>
      <c r="B651" s="148" t="s">
        <v>512</v>
      </c>
      <c r="C651" s="147">
        <v>4</v>
      </c>
      <c r="D651" s="147"/>
    </row>
    <row r="652" s="136" customFormat="1" customHeight="1" spans="1:4">
      <c r="A652" s="145">
        <v>2100206</v>
      </c>
      <c r="B652" s="148" t="s">
        <v>513</v>
      </c>
      <c r="C652" s="147">
        <v>0</v>
      </c>
      <c r="D652" s="147"/>
    </row>
    <row r="653" s="136" customFormat="1" customHeight="1" spans="1:4">
      <c r="A653" s="145">
        <v>2100207</v>
      </c>
      <c r="B653" s="148" t="s">
        <v>514</v>
      </c>
      <c r="C653" s="147">
        <v>0</v>
      </c>
      <c r="D653" s="147"/>
    </row>
    <row r="654" s="136" customFormat="1" customHeight="1" spans="1:4">
      <c r="A654" s="145">
        <v>2100208</v>
      </c>
      <c r="B654" s="148" t="s">
        <v>515</v>
      </c>
      <c r="C654" s="147">
        <v>0</v>
      </c>
      <c r="D654" s="147"/>
    </row>
    <row r="655" s="232" customFormat="1" customHeight="1" spans="1:4">
      <c r="A655" s="145">
        <v>2100209</v>
      </c>
      <c r="B655" s="148" t="s">
        <v>516</v>
      </c>
      <c r="C655" s="147">
        <v>0</v>
      </c>
      <c r="D655" s="147"/>
    </row>
    <row r="656" s="136" customFormat="1" customHeight="1" spans="1:4">
      <c r="A656" s="145">
        <v>2100210</v>
      </c>
      <c r="B656" s="148" t="s">
        <v>517</v>
      </c>
      <c r="C656" s="147">
        <v>0</v>
      </c>
      <c r="D656" s="147"/>
    </row>
    <row r="657" s="136" customFormat="1" customHeight="1" spans="1:4">
      <c r="A657" s="145">
        <v>2100211</v>
      </c>
      <c r="B657" s="148" t="s">
        <v>518</v>
      </c>
      <c r="C657" s="147">
        <v>0</v>
      </c>
      <c r="D657" s="147"/>
    </row>
    <row r="658" s="136" customFormat="1" customHeight="1" spans="1:4">
      <c r="A658" s="145"/>
      <c r="B658" s="148" t="s">
        <v>519</v>
      </c>
      <c r="C658" s="147"/>
      <c r="D658" s="147"/>
    </row>
    <row r="659" s="136" customFormat="1" customHeight="1" spans="1:4">
      <c r="A659" s="145">
        <v>2100299</v>
      </c>
      <c r="B659" s="148" t="s">
        <v>520</v>
      </c>
      <c r="C659" s="147">
        <v>0</v>
      </c>
      <c r="D659" s="147"/>
    </row>
    <row r="660" s="136" customFormat="1" customHeight="1" spans="1:4">
      <c r="A660" s="145">
        <v>21003</v>
      </c>
      <c r="B660" s="146" t="s">
        <v>521</v>
      </c>
      <c r="C660" s="147">
        <f>SUM(C661:C663)</f>
        <v>188</v>
      </c>
      <c r="D660" s="147">
        <f>SUM(D661:D663)</f>
        <v>0</v>
      </c>
    </row>
    <row r="661" s="232" customFormat="1" customHeight="1" spans="1:4">
      <c r="A661" s="145">
        <v>2100301</v>
      </c>
      <c r="B661" s="148" t="s">
        <v>522</v>
      </c>
      <c r="C661" s="147">
        <v>0</v>
      </c>
      <c r="D661" s="147"/>
    </row>
    <row r="662" s="136" customFormat="1" customHeight="1" spans="1:4">
      <c r="A662" s="145">
        <v>2100302</v>
      </c>
      <c r="B662" s="148" t="s">
        <v>523</v>
      </c>
      <c r="C662" s="147">
        <v>180</v>
      </c>
      <c r="D662" s="147"/>
    </row>
    <row r="663" s="136" customFormat="1" customHeight="1" spans="1:4">
      <c r="A663" s="145">
        <v>2100399</v>
      </c>
      <c r="B663" s="148" t="s">
        <v>524</v>
      </c>
      <c r="C663" s="147">
        <v>8</v>
      </c>
      <c r="D663" s="147"/>
    </row>
    <row r="664" s="136" customFormat="1" customHeight="1" spans="1:4">
      <c r="A664" s="145">
        <v>21004</v>
      </c>
      <c r="B664" s="146" t="s">
        <v>525</v>
      </c>
      <c r="C664" s="147">
        <f>SUM(C665:C675)</f>
        <v>2767</v>
      </c>
      <c r="D664" s="147">
        <f>SUM(D665:D675)</f>
        <v>0</v>
      </c>
    </row>
    <row r="665" s="136" customFormat="1" customHeight="1" spans="1:4">
      <c r="A665" s="145">
        <v>2100401</v>
      </c>
      <c r="B665" s="148" t="s">
        <v>526</v>
      </c>
      <c r="C665" s="147">
        <v>1314</v>
      </c>
      <c r="D665" s="147"/>
    </row>
    <row r="666" s="136" customFormat="1" customHeight="1" spans="1:4">
      <c r="A666" s="145">
        <v>2100402</v>
      </c>
      <c r="B666" s="148" t="s">
        <v>527</v>
      </c>
      <c r="C666" s="147">
        <v>643</v>
      </c>
      <c r="D666" s="147"/>
    </row>
    <row r="667" s="136" customFormat="1" customHeight="1" spans="1:4">
      <c r="A667" s="145">
        <v>2100403</v>
      </c>
      <c r="B667" s="148" t="s">
        <v>528</v>
      </c>
      <c r="C667" s="147">
        <v>136</v>
      </c>
      <c r="D667" s="147"/>
    </row>
    <row r="668" s="232" customFormat="1" customHeight="1" spans="1:4">
      <c r="A668" s="145">
        <v>2100404</v>
      </c>
      <c r="B668" s="148" t="s">
        <v>529</v>
      </c>
      <c r="C668" s="147">
        <v>0</v>
      </c>
      <c r="D668" s="147"/>
    </row>
    <row r="669" s="136" customFormat="1" customHeight="1" spans="1:4">
      <c r="A669" s="145">
        <v>2100405</v>
      </c>
      <c r="B669" s="148" t="s">
        <v>530</v>
      </c>
      <c r="C669" s="147">
        <v>0</v>
      </c>
      <c r="D669" s="147"/>
    </row>
    <row r="670" s="136" customFormat="1" customHeight="1" spans="1:4">
      <c r="A670" s="145">
        <v>2100406</v>
      </c>
      <c r="B670" s="148" t="s">
        <v>531</v>
      </c>
      <c r="C670" s="147">
        <v>670</v>
      </c>
      <c r="D670" s="147"/>
    </row>
    <row r="671" s="136" customFormat="1" customHeight="1" spans="1:4">
      <c r="A671" s="145">
        <v>2100407</v>
      </c>
      <c r="B671" s="148" t="s">
        <v>532</v>
      </c>
      <c r="C671" s="147">
        <v>0</v>
      </c>
      <c r="D671" s="147"/>
    </row>
    <row r="672" s="136" customFormat="1" customHeight="1" spans="1:4">
      <c r="A672" s="145">
        <v>2100408</v>
      </c>
      <c r="B672" s="148" t="s">
        <v>533</v>
      </c>
      <c r="C672" s="147">
        <v>4</v>
      </c>
      <c r="D672" s="147"/>
    </row>
    <row r="673" s="136" customFormat="1" customHeight="1" spans="1:4">
      <c r="A673" s="145">
        <v>2100409</v>
      </c>
      <c r="B673" s="148" t="s">
        <v>534</v>
      </c>
      <c r="C673" s="147">
        <v>0</v>
      </c>
      <c r="D673" s="147"/>
    </row>
    <row r="674" s="136" customFormat="1" customHeight="1" spans="1:4">
      <c r="A674" s="145">
        <v>2100410</v>
      </c>
      <c r="B674" s="148" t="s">
        <v>535</v>
      </c>
      <c r="C674" s="147">
        <v>0</v>
      </c>
      <c r="D674" s="147"/>
    </row>
    <row r="675" s="136" customFormat="1" customHeight="1" spans="1:4">
      <c r="A675" s="145">
        <v>2100499</v>
      </c>
      <c r="B675" s="148" t="s">
        <v>536</v>
      </c>
      <c r="C675" s="147">
        <v>0</v>
      </c>
      <c r="D675" s="147"/>
    </row>
    <row r="676" s="232" customFormat="1" customHeight="1" spans="1:4">
      <c r="A676" s="145">
        <v>21006</v>
      </c>
      <c r="B676" s="146" t="s">
        <v>537</v>
      </c>
      <c r="C676" s="147">
        <f>SUM(C677:C678)</f>
        <v>0</v>
      </c>
      <c r="D676" s="147">
        <f>SUM(D677:D678)</f>
        <v>0</v>
      </c>
    </row>
    <row r="677" s="136" customFormat="1" customHeight="1" spans="1:4">
      <c r="A677" s="145">
        <v>2100601</v>
      </c>
      <c r="B677" s="148" t="s">
        <v>538</v>
      </c>
      <c r="C677" s="147">
        <v>0</v>
      </c>
      <c r="D677" s="147"/>
    </row>
    <row r="678" s="136" customFormat="1" customHeight="1" spans="1:4">
      <c r="A678" s="145">
        <v>2100699</v>
      </c>
      <c r="B678" s="148" t="s">
        <v>539</v>
      </c>
      <c r="C678" s="147">
        <v>0</v>
      </c>
      <c r="D678" s="147"/>
    </row>
    <row r="679" s="136" customFormat="1" customHeight="1" spans="1:4">
      <c r="A679" s="145">
        <v>21007</v>
      </c>
      <c r="B679" s="146" t="s">
        <v>540</v>
      </c>
      <c r="C679" s="147">
        <f>SUM(C680:C682)</f>
        <v>20</v>
      </c>
      <c r="D679" s="147">
        <f>SUM(D680:D682)</f>
        <v>0</v>
      </c>
    </row>
    <row r="680" s="136" customFormat="1" customHeight="1" spans="1:4">
      <c r="A680" s="145">
        <v>2100716</v>
      </c>
      <c r="B680" s="148" t="s">
        <v>541</v>
      </c>
      <c r="C680" s="147">
        <v>0</v>
      </c>
      <c r="D680" s="147"/>
    </row>
    <row r="681" s="232" customFormat="1" customHeight="1" spans="1:4">
      <c r="A681" s="145">
        <v>2100717</v>
      </c>
      <c r="B681" s="148" t="s">
        <v>542</v>
      </c>
      <c r="C681" s="147">
        <v>0</v>
      </c>
      <c r="D681" s="147"/>
    </row>
    <row r="682" s="136" customFormat="1" customHeight="1" spans="1:4">
      <c r="A682" s="145">
        <v>2100799</v>
      </c>
      <c r="B682" s="148" t="s">
        <v>543</v>
      </c>
      <c r="C682" s="147">
        <v>20</v>
      </c>
      <c r="D682" s="147"/>
    </row>
    <row r="683" s="136" customFormat="1" customHeight="1" spans="1:4">
      <c r="A683" s="145">
        <v>21011</v>
      </c>
      <c r="B683" s="146" t="s">
        <v>544</v>
      </c>
      <c r="C683" s="147">
        <f>SUM(C684:C687)</f>
        <v>85</v>
      </c>
      <c r="D683" s="147">
        <f>SUM(D684:D687)</f>
        <v>0</v>
      </c>
    </row>
    <row r="684" s="136" customFormat="1" customHeight="1" spans="1:4">
      <c r="A684" s="145">
        <v>2101101</v>
      </c>
      <c r="B684" s="148" t="s">
        <v>545</v>
      </c>
      <c r="C684" s="147">
        <v>51</v>
      </c>
      <c r="D684" s="147"/>
    </row>
    <row r="685" s="136" customFormat="1" customHeight="1" spans="1:4">
      <c r="A685" s="145">
        <v>2101102</v>
      </c>
      <c r="B685" s="148" t="s">
        <v>546</v>
      </c>
      <c r="C685" s="147">
        <v>28</v>
      </c>
      <c r="D685" s="147"/>
    </row>
    <row r="686" s="232" customFormat="1" customHeight="1" spans="1:4">
      <c r="A686" s="145">
        <v>2101103</v>
      </c>
      <c r="B686" s="148" t="s">
        <v>547</v>
      </c>
      <c r="C686" s="147">
        <v>4</v>
      </c>
      <c r="D686" s="147"/>
    </row>
    <row r="687" s="136" customFormat="1" customHeight="1" spans="1:4">
      <c r="A687" s="145">
        <v>2101199</v>
      </c>
      <c r="B687" s="148" t="s">
        <v>548</v>
      </c>
      <c r="C687" s="147">
        <v>2</v>
      </c>
      <c r="D687" s="147"/>
    </row>
    <row r="688" s="136" customFormat="1" customHeight="1" spans="1:4">
      <c r="A688" s="145">
        <v>21012</v>
      </c>
      <c r="B688" s="146" t="s">
        <v>549</v>
      </c>
      <c r="C688" s="147">
        <f>SUM(C689:C691)</f>
        <v>0</v>
      </c>
      <c r="D688" s="147">
        <f>SUM(D689:D691)</f>
        <v>0</v>
      </c>
    </row>
    <row r="689" s="232" customFormat="1" customHeight="1" spans="1:4">
      <c r="A689" s="145">
        <v>2101201</v>
      </c>
      <c r="B689" s="148" t="s">
        <v>550</v>
      </c>
      <c r="C689" s="147">
        <v>0</v>
      </c>
      <c r="D689" s="147"/>
    </row>
    <row r="690" s="136" customFormat="1" customHeight="1" spans="1:4">
      <c r="A690" s="145">
        <v>2101202</v>
      </c>
      <c r="B690" s="148" t="s">
        <v>551</v>
      </c>
      <c r="C690" s="147">
        <v>0</v>
      </c>
      <c r="D690" s="147"/>
    </row>
    <row r="691" s="136" customFormat="1" customHeight="1" spans="1:4">
      <c r="A691" s="145">
        <v>2101299</v>
      </c>
      <c r="B691" s="148" t="s">
        <v>552</v>
      </c>
      <c r="C691" s="147">
        <v>0</v>
      </c>
      <c r="D691" s="147"/>
    </row>
    <row r="692" s="232" customFormat="1" customHeight="1" spans="1:4">
      <c r="A692" s="145">
        <v>21013</v>
      </c>
      <c r="B692" s="146" t="s">
        <v>553</v>
      </c>
      <c r="C692" s="147">
        <f>SUM(C693:C695)</f>
        <v>0</v>
      </c>
      <c r="D692" s="147">
        <f>SUM(D693:D695)</f>
        <v>0</v>
      </c>
    </row>
    <row r="693" s="136" customFormat="1" customHeight="1" spans="1:4">
      <c r="A693" s="145">
        <v>2101301</v>
      </c>
      <c r="B693" s="148" t="s">
        <v>554</v>
      </c>
      <c r="C693" s="147">
        <v>0</v>
      </c>
      <c r="D693" s="147"/>
    </row>
    <row r="694" s="136" customFormat="1" customHeight="1" spans="1:4">
      <c r="A694" s="145">
        <v>2101302</v>
      </c>
      <c r="B694" s="148" t="s">
        <v>555</v>
      </c>
      <c r="C694" s="147">
        <v>0</v>
      </c>
      <c r="D694" s="147"/>
    </row>
    <row r="695" s="232" customFormat="1" customHeight="1" spans="1:4">
      <c r="A695" s="145">
        <v>2101399</v>
      </c>
      <c r="B695" s="148" t="s">
        <v>556</v>
      </c>
      <c r="C695" s="147">
        <v>0</v>
      </c>
      <c r="D695" s="147"/>
    </row>
    <row r="696" s="136" customFormat="1" customHeight="1" spans="1:4">
      <c r="A696" s="145">
        <v>21014</v>
      </c>
      <c r="B696" s="146" t="s">
        <v>557</v>
      </c>
      <c r="C696" s="147">
        <f>SUM(C697:C698)</f>
        <v>76</v>
      </c>
      <c r="D696" s="147">
        <f>SUM(D697:D698)</f>
        <v>76</v>
      </c>
    </row>
    <row r="697" s="136" customFormat="1" customHeight="1" spans="1:4">
      <c r="A697" s="145">
        <v>2101401</v>
      </c>
      <c r="B697" s="148" t="s">
        <v>558</v>
      </c>
      <c r="C697" s="147">
        <v>76</v>
      </c>
      <c r="D697" s="147">
        <v>76</v>
      </c>
    </row>
    <row r="698" s="232" customFormat="1" customHeight="1" spans="1:4">
      <c r="A698" s="145">
        <v>2101499</v>
      </c>
      <c r="B698" s="148" t="s">
        <v>559</v>
      </c>
      <c r="C698" s="147">
        <v>0</v>
      </c>
      <c r="D698" s="147"/>
    </row>
    <row r="699" s="136" customFormat="1" customHeight="1" spans="1:4">
      <c r="A699" s="145">
        <v>21015</v>
      </c>
      <c r="B699" s="146" t="s">
        <v>560</v>
      </c>
      <c r="C699" s="147">
        <f>SUM(C700:C707)</f>
        <v>1032</v>
      </c>
      <c r="D699" s="147">
        <f>SUM(D700:D707)</f>
        <v>0</v>
      </c>
    </row>
    <row r="700" s="136" customFormat="1" customHeight="1" spans="1:4">
      <c r="A700" s="145">
        <v>2101501</v>
      </c>
      <c r="B700" s="148" t="s">
        <v>57</v>
      </c>
      <c r="C700" s="147">
        <v>929</v>
      </c>
      <c r="D700" s="147"/>
    </row>
    <row r="701" s="232" customFormat="1" customHeight="1" spans="1:4">
      <c r="A701" s="145">
        <v>2101502</v>
      </c>
      <c r="B701" s="148" t="s">
        <v>58</v>
      </c>
      <c r="C701" s="147">
        <v>0</v>
      </c>
      <c r="D701" s="147"/>
    </row>
    <row r="702" s="136" customFormat="1" customHeight="1" spans="1:4">
      <c r="A702" s="145">
        <v>2101503</v>
      </c>
      <c r="B702" s="148" t="s">
        <v>59</v>
      </c>
      <c r="C702" s="147">
        <v>0</v>
      </c>
      <c r="D702" s="147"/>
    </row>
    <row r="703" s="232" customFormat="1" customHeight="1" spans="1:4">
      <c r="A703" s="145">
        <v>2101504</v>
      </c>
      <c r="B703" s="148" t="s">
        <v>99</v>
      </c>
      <c r="C703" s="147">
        <v>0</v>
      </c>
      <c r="D703" s="147"/>
    </row>
    <row r="704" s="136" customFormat="1" customHeight="1" spans="1:4">
      <c r="A704" s="145">
        <v>2101505</v>
      </c>
      <c r="B704" s="148" t="s">
        <v>561</v>
      </c>
      <c r="C704" s="147">
        <v>10</v>
      </c>
      <c r="D704" s="147"/>
    </row>
    <row r="705" s="136" customFormat="1" customHeight="1" spans="1:4">
      <c r="A705" s="145">
        <v>2101506</v>
      </c>
      <c r="B705" s="148" t="s">
        <v>562</v>
      </c>
      <c r="C705" s="147">
        <v>54</v>
      </c>
      <c r="D705" s="147"/>
    </row>
    <row r="706" s="136" customFormat="1" customHeight="1" spans="1:4">
      <c r="A706" s="145">
        <v>2101550</v>
      </c>
      <c r="B706" s="148" t="s">
        <v>66</v>
      </c>
      <c r="C706" s="147">
        <v>39</v>
      </c>
      <c r="D706" s="147"/>
    </row>
    <row r="707" s="136" customFormat="1" customHeight="1" spans="1:4">
      <c r="A707" s="145">
        <v>2101599</v>
      </c>
      <c r="B707" s="148" t="s">
        <v>563</v>
      </c>
      <c r="C707" s="147">
        <v>0</v>
      </c>
      <c r="D707" s="147"/>
    </row>
    <row r="708" s="136" customFormat="1" customHeight="1" spans="1:4">
      <c r="A708" s="145">
        <v>21016</v>
      </c>
      <c r="B708" s="146" t="s">
        <v>564</v>
      </c>
      <c r="C708" s="147">
        <f>C709</f>
        <v>0</v>
      </c>
      <c r="D708" s="147">
        <f>D709</f>
        <v>0</v>
      </c>
    </row>
    <row r="709" s="136" customFormat="1" customHeight="1" spans="1:4">
      <c r="A709" s="145">
        <v>2101601</v>
      </c>
      <c r="B709" s="148" t="s">
        <v>565</v>
      </c>
      <c r="C709" s="147">
        <v>0</v>
      </c>
      <c r="D709" s="147"/>
    </row>
    <row r="710" s="136" customFormat="1" customHeight="1" spans="1:4">
      <c r="A710" s="145">
        <v>21099</v>
      </c>
      <c r="B710" s="146" t="s">
        <v>566</v>
      </c>
      <c r="C710" s="147">
        <f>C711</f>
        <v>199</v>
      </c>
      <c r="D710" s="147">
        <f>D711</f>
        <v>0</v>
      </c>
    </row>
    <row r="711" s="136" customFormat="1" customHeight="1" spans="1:4">
      <c r="A711" s="145">
        <v>2109901</v>
      </c>
      <c r="B711" s="148" t="s">
        <v>567</v>
      </c>
      <c r="C711" s="147">
        <v>199</v>
      </c>
      <c r="D711" s="147"/>
    </row>
    <row r="712" s="136" customFormat="1" customHeight="1" spans="1:4">
      <c r="A712" s="145">
        <v>211</v>
      </c>
      <c r="B712" s="146" t="s">
        <v>568</v>
      </c>
      <c r="C712" s="147">
        <f>C713+C723+C727+C735+C740+C747+C753+C756+C759+C760+C761+C767+C768+C769+C784</f>
        <v>2778</v>
      </c>
      <c r="D712" s="147">
        <f>D713+D723+D727+D735+D740+D747+D753+D756+D759+D760+D761+D767+D768+D769+D784</f>
        <v>0</v>
      </c>
    </row>
    <row r="713" s="136" customFormat="1" customHeight="1" spans="1:4">
      <c r="A713" s="145">
        <v>21101</v>
      </c>
      <c r="B713" s="146" t="s">
        <v>569</v>
      </c>
      <c r="C713" s="147">
        <f>SUM(C714:C722)</f>
        <v>1523</v>
      </c>
      <c r="D713" s="147">
        <f>SUM(D714:D722)</f>
        <v>0</v>
      </c>
    </row>
    <row r="714" s="136" customFormat="1" customHeight="1" spans="1:4">
      <c r="A714" s="145">
        <v>2110101</v>
      </c>
      <c r="B714" s="148" t="s">
        <v>57</v>
      </c>
      <c r="C714" s="147">
        <v>1245</v>
      </c>
      <c r="D714" s="147"/>
    </row>
    <row r="715" s="136" customFormat="1" customHeight="1" spans="1:4">
      <c r="A715" s="145">
        <v>2110102</v>
      </c>
      <c r="B715" s="148" t="s">
        <v>58</v>
      </c>
      <c r="C715" s="147">
        <v>207</v>
      </c>
      <c r="D715" s="147"/>
    </row>
    <row r="716" s="136" customFormat="1" customHeight="1" spans="1:4">
      <c r="A716" s="145">
        <v>2110103</v>
      </c>
      <c r="B716" s="148" t="s">
        <v>59</v>
      </c>
      <c r="C716" s="147">
        <v>0</v>
      </c>
      <c r="D716" s="147"/>
    </row>
    <row r="717" s="136" customFormat="1" customHeight="1" spans="1:4">
      <c r="A717" s="145">
        <v>2110104</v>
      </c>
      <c r="B717" s="148" t="s">
        <v>570</v>
      </c>
      <c r="C717" s="147">
        <v>0</v>
      </c>
      <c r="D717" s="147"/>
    </row>
    <row r="718" s="136" customFormat="1" customHeight="1" spans="1:4">
      <c r="A718" s="145">
        <v>2110105</v>
      </c>
      <c r="B718" s="148" t="s">
        <v>571</v>
      </c>
      <c r="C718" s="147">
        <v>0</v>
      </c>
      <c r="D718" s="147"/>
    </row>
    <row r="719" s="136" customFormat="1" customHeight="1" spans="1:4">
      <c r="A719" s="145">
        <v>2110106</v>
      </c>
      <c r="B719" s="148" t="s">
        <v>572</v>
      </c>
      <c r="C719" s="147">
        <v>0</v>
      </c>
      <c r="D719" s="147"/>
    </row>
    <row r="720" s="136" customFormat="1" customHeight="1" spans="1:4">
      <c r="A720" s="145">
        <v>2110107</v>
      </c>
      <c r="B720" s="148" t="s">
        <v>573</v>
      </c>
      <c r="C720" s="147">
        <v>0</v>
      </c>
      <c r="D720" s="147"/>
    </row>
    <row r="721" s="136" customFormat="1" customHeight="1" spans="1:4">
      <c r="A721" s="145">
        <v>2110108</v>
      </c>
      <c r="B721" s="148" t="s">
        <v>574</v>
      </c>
      <c r="C721" s="147">
        <v>0</v>
      </c>
      <c r="D721" s="147"/>
    </row>
    <row r="722" s="136" customFormat="1" customHeight="1" spans="1:4">
      <c r="A722" s="145">
        <v>2110199</v>
      </c>
      <c r="B722" s="148" t="s">
        <v>575</v>
      </c>
      <c r="C722" s="147">
        <v>71</v>
      </c>
      <c r="D722" s="147"/>
    </row>
    <row r="723" s="136" customFormat="1" customHeight="1" spans="1:4">
      <c r="A723" s="145">
        <v>21102</v>
      </c>
      <c r="B723" s="146" t="s">
        <v>576</v>
      </c>
      <c r="C723" s="147">
        <f>SUM(C724:C726)</f>
        <v>1125</v>
      </c>
      <c r="D723" s="147">
        <f>SUM(D724:D726)</f>
        <v>0</v>
      </c>
    </row>
    <row r="724" s="136" customFormat="1" customHeight="1" spans="1:4">
      <c r="A724" s="145">
        <v>2110203</v>
      </c>
      <c r="B724" s="148" t="s">
        <v>577</v>
      </c>
      <c r="C724" s="147">
        <v>0</v>
      </c>
      <c r="D724" s="147"/>
    </row>
    <row r="725" s="136" customFormat="1" customHeight="1" spans="1:4">
      <c r="A725" s="145">
        <v>2110204</v>
      </c>
      <c r="B725" s="148" t="s">
        <v>578</v>
      </c>
      <c r="C725" s="147">
        <v>0</v>
      </c>
      <c r="D725" s="147"/>
    </row>
    <row r="726" s="136" customFormat="1" customHeight="1" spans="1:4">
      <c r="A726" s="145">
        <v>2110299</v>
      </c>
      <c r="B726" s="148" t="s">
        <v>579</v>
      </c>
      <c r="C726" s="147">
        <v>1125</v>
      </c>
      <c r="D726" s="147"/>
    </row>
    <row r="727" s="136" customFormat="1" customHeight="1" spans="1:4">
      <c r="A727" s="145">
        <v>21103</v>
      </c>
      <c r="B727" s="146" t="s">
        <v>580</v>
      </c>
      <c r="C727" s="147">
        <f>SUM(C728:C734)</f>
        <v>51</v>
      </c>
      <c r="D727" s="147">
        <f>SUM(D728:D734)</f>
        <v>0</v>
      </c>
    </row>
    <row r="728" s="136" customFormat="1" customHeight="1" spans="1:4">
      <c r="A728" s="145">
        <v>2110301</v>
      </c>
      <c r="B728" s="148" t="s">
        <v>581</v>
      </c>
      <c r="C728" s="147">
        <v>0</v>
      </c>
      <c r="D728" s="147"/>
    </row>
    <row r="729" s="136" customFormat="1" customHeight="1" spans="1:4">
      <c r="A729" s="145">
        <v>2110302</v>
      </c>
      <c r="B729" s="148" t="s">
        <v>582</v>
      </c>
      <c r="C729" s="147">
        <v>0</v>
      </c>
      <c r="D729" s="147"/>
    </row>
    <row r="730" s="136" customFormat="1" customHeight="1" spans="1:4">
      <c r="A730" s="145">
        <v>2110303</v>
      </c>
      <c r="B730" s="148" t="s">
        <v>583</v>
      </c>
      <c r="C730" s="147">
        <v>0</v>
      </c>
      <c r="D730" s="147"/>
    </row>
    <row r="731" s="136" customFormat="1" customHeight="1" spans="1:4">
      <c r="A731" s="145">
        <v>2110304</v>
      </c>
      <c r="B731" s="148" t="s">
        <v>584</v>
      </c>
      <c r="C731" s="147">
        <v>0</v>
      </c>
      <c r="D731" s="147"/>
    </row>
    <row r="732" s="136" customFormat="1" customHeight="1" spans="1:4">
      <c r="A732" s="145">
        <v>2110305</v>
      </c>
      <c r="B732" s="148" t="s">
        <v>585</v>
      </c>
      <c r="C732" s="147">
        <v>0</v>
      </c>
      <c r="D732" s="147"/>
    </row>
    <row r="733" s="136" customFormat="1" customHeight="1" spans="1:4">
      <c r="A733" s="145">
        <v>2110306</v>
      </c>
      <c r="B733" s="148" t="s">
        <v>586</v>
      </c>
      <c r="C733" s="147">
        <v>0</v>
      </c>
      <c r="D733" s="147"/>
    </row>
    <row r="734" s="136" customFormat="1" customHeight="1" spans="1:4">
      <c r="A734" s="145">
        <v>2110399</v>
      </c>
      <c r="B734" s="148" t="s">
        <v>587</v>
      </c>
      <c r="C734" s="147">
        <v>51</v>
      </c>
      <c r="D734" s="147"/>
    </row>
    <row r="735" s="136" customFormat="1" customHeight="1" spans="1:4">
      <c r="A735" s="145">
        <v>21104</v>
      </c>
      <c r="B735" s="146" t="s">
        <v>588</v>
      </c>
      <c r="C735" s="147">
        <f>SUM(C736:C739)</f>
        <v>0</v>
      </c>
      <c r="D735" s="147">
        <f>SUM(D736:D739)</f>
        <v>0</v>
      </c>
    </row>
    <row r="736" s="136" customFormat="1" customHeight="1" spans="1:4">
      <c r="A736" s="145">
        <v>2110401</v>
      </c>
      <c r="B736" s="148" t="s">
        <v>589</v>
      </c>
      <c r="C736" s="147">
        <v>0</v>
      </c>
      <c r="D736" s="147"/>
    </row>
    <row r="737" s="136" customFormat="1" customHeight="1" spans="1:4">
      <c r="A737" s="145">
        <v>2110402</v>
      </c>
      <c r="B737" s="148" t="s">
        <v>590</v>
      </c>
      <c r="C737" s="147">
        <v>0</v>
      </c>
      <c r="D737" s="147"/>
    </row>
    <row r="738" s="136" customFormat="1" customHeight="1" spans="1:4">
      <c r="A738" s="145">
        <v>2110404</v>
      </c>
      <c r="B738" s="148" t="s">
        <v>591</v>
      </c>
      <c r="C738" s="147">
        <v>0</v>
      </c>
      <c r="D738" s="147"/>
    </row>
    <row r="739" s="136" customFormat="1" customHeight="1" spans="1:4">
      <c r="A739" s="145">
        <v>2110499</v>
      </c>
      <c r="B739" s="148" t="s">
        <v>592</v>
      </c>
      <c r="C739" s="147">
        <v>0</v>
      </c>
      <c r="D739" s="147"/>
    </row>
    <row r="740" s="136" customFormat="1" customHeight="1" spans="1:4">
      <c r="A740" s="145">
        <v>21105</v>
      </c>
      <c r="B740" s="146" t="s">
        <v>593</v>
      </c>
      <c r="C740" s="147">
        <f>SUM(C741:C746)</f>
        <v>79</v>
      </c>
      <c r="D740" s="147">
        <f>SUM(D741:D746)</f>
        <v>0</v>
      </c>
    </row>
    <row r="741" s="136" customFormat="1" customHeight="1" spans="1:4">
      <c r="A741" s="145">
        <v>2110501</v>
      </c>
      <c r="B741" s="148" t="s">
        <v>594</v>
      </c>
      <c r="C741" s="147">
        <v>0</v>
      </c>
      <c r="D741" s="147"/>
    </row>
    <row r="742" s="136" customFormat="1" customHeight="1" spans="1:4">
      <c r="A742" s="145">
        <v>2110502</v>
      </c>
      <c r="B742" s="148" t="s">
        <v>595</v>
      </c>
      <c r="C742" s="147">
        <v>79</v>
      </c>
      <c r="D742" s="147"/>
    </row>
    <row r="743" s="136" customFormat="1" customHeight="1" spans="1:4">
      <c r="A743" s="145">
        <v>2110503</v>
      </c>
      <c r="B743" s="148" t="s">
        <v>596</v>
      </c>
      <c r="C743" s="147">
        <v>0</v>
      </c>
      <c r="D743" s="147"/>
    </row>
    <row r="744" s="136" customFormat="1" customHeight="1" spans="1:4">
      <c r="A744" s="145">
        <v>2110506</v>
      </c>
      <c r="B744" s="148" t="s">
        <v>597</v>
      </c>
      <c r="C744" s="147">
        <v>0</v>
      </c>
      <c r="D744" s="147"/>
    </row>
    <row r="745" s="136" customFormat="1" customHeight="1" spans="1:4">
      <c r="A745" s="145">
        <v>2110507</v>
      </c>
      <c r="B745" s="148" t="s">
        <v>598</v>
      </c>
      <c r="C745" s="147">
        <v>0</v>
      </c>
      <c r="D745" s="147"/>
    </row>
    <row r="746" s="136" customFormat="1" customHeight="1" spans="1:4">
      <c r="A746" s="145">
        <v>2110599</v>
      </c>
      <c r="B746" s="148" t="s">
        <v>599</v>
      </c>
      <c r="C746" s="147">
        <v>0</v>
      </c>
      <c r="D746" s="147"/>
    </row>
    <row r="747" s="136" customFormat="1" customHeight="1" spans="1:4">
      <c r="A747" s="145">
        <v>21106</v>
      </c>
      <c r="B747" s="146" t="s">
        <v>600</v>
      </c>
      <c r="C747" s="147">
        <f>SUM(C748:C752)</f>
        <v>0</v>
      </c>
      <c r="D747" s="147">
        <f>SUM(D748:D752)</f>
        <v>0</v>
      </c>
    </row>
    <row r="748" s="136" customFormat="1" customHeight="1" spans="1:4">
      <c r="A748" s="145">
        <v>2110602</v>
      </c>
      <c r="B748" s="148" t="s">
        <v>601</v>
      </c>
      <c r="C748" s="147">
        <v>0</v>
      </c>
      <c r="D748" s="147"/>
    </row>
    <row r="749" s="136" customFormat="1" customHeight="1" spans="1:4">
      <c r="A749" s="145">
        <v>2110603</v>
      </c>
      <c r="B749" s="148" t="s">
        <v>602</v>
      </c>
      <c r="C749" s="147">
        <v>0</v>
      </c>
      <c r="D749" s="147"/>
    </row>
    <row r="750" s="136" customFormat="1" customHeight="1" spans="1:4">
      <c r="A750" s="145">
        <v>2110604</v>
      </c>
      <c r="B750" s="148" t="s">
        <v>603</v>
      </c>
      <c r="C750" s="147">
        <v>0</v>
      </c>
      <c r="D750" s="147"/>
    </row>
    <row r="751" s="136" customFormat="1" customHeight="1" spans="1:4">
      <c r="A751" s="145">
        <v>2110605</v>
      </c>
      <c r="B751" s="148" t="s">
        <v>604</v>
      </c>
      <c r="C751" s="147">
        <v>0</v>
      </c>
      <c r="D751" s="147"/>
    </row>
    <row r="752" s="136" customFormat="1" customHeight="1" spans="1:4">
      <c r="A752" s="145">
        <v>2110699</v>
      </c>
      <c r="B752" s="148" t="s">
        <v>605</v>
      </c>
      <c r="C752" s="147">
        <v>0</v>
      </c>
      <c r="D752" s="147"/>
    </row>
    <row r="753" s="136" customFormat="1" customHeight="1" spans="1:4">
      <c r="A753" s="145">
        <v>21107</v>
      </c>
      <c r="B753" s="146" t="s">
        <v>606</v>
      </c>
      <c r="C753" s="147">
        <f>SUM(C754:C755)</f>
        <v>0</v>
      </c>
      <c r="D753" s="147">
        <f>SUM(D754:D755)</f>
        <v>0</v>
      </c>
    </row>
    <row r="754" s="136" customFormat="1" customHeight="1" spans="1:4">
      <c r="A754" s="145">
        <v>2110704</v>
      </c>
      <c r="B754" s="148" t="s">
        <v>607</v>
      </c>
      <c r="C754" s="147">
        <v>0</v>
      </c>
      <c r="D754" s="147"/>
    </row>
    <row r="755" s="136" customFormat="1" customHeight="1" spans="1:4">
      <c r="A755" s="145">
        <v>2110799</v>
      </c>
      <c r="B755" s="148" t="s">
        <v>608</v>
      </c>
      <c r="C755" s="147">
        <v>0</v>
      </c>
      <c r="D755" s="147"/>
    </row>
    <row r="756" s="136" customFormat="1" customHeight="1" spans="1:4">
      <c r="A756" s="145">
        <v>21108</v>
      </c>
      <c r="B756" s="146" t="s">
        <v>609</v>
      </c>
      <c r="C756" s="147">
        <f>SUM(C757:C758)</f>
        <v>0</v>
      </c>
      <c r="D756" s="147">
        <f>SUM(D757:D758)</f>
        <v>0</v>
      </c>
    </row>
    <row r="757" s="136" customFormat="1" customHeight="1" spans="1:4">
      <c r="A757" s="145">
        <v>2110804</v>
      </c>
      <c r="B757" s="148" t="s">
        <v>610</v>
      </c>
      <c r="C757" s="147">
        <v>0</v>
      </c>
      <c r="D757" s="147"/>
    </row>
    <row r="758" s="136" customFormat="1" customHeight="1" spans="1:4">
      <c r="A758" s="145">
        <v>2110899</v>
      </c>
      <c r="B758" s="148" t="s">
        <v>611</v>
      </c>
      <c r="C758" s="147">
        <v>0</v>
      </c>
      <c r="D758" s="147"/>
    </row>
    <row r="759" s="136" customFormat="1" customHeight="1" spans="1:4">
      <c r="A759" s="145">
        <v>21109</v>
      </c>
      <c r="B759" s="146" t="s">
        <v>612</v>
      </c>
      <c r="C759" s="147"/>
      <c r="D759" s="147"/>
    </row>
    <row r="760" s="136" customFormat="1" customHeight="1" spans="1:4">
      <c r="A760" s="145">
        <v>21110</v>
      </c>
      <c r="B760" s="146" t="s">
        <v>613</v>
      </c>
      <c r="C760" s="147"/>
      <c r="D760" s="147"/>
    </row>
    <row r="761" s="136" customFormat="1" customHeight="1" spans="1:4">
      <c r="A761" s="145">
        <v>21111</v>
      </c>
      <c r="B761" s="146" t="s">
        <v>614</v>
      </c>
      <c r="C761" s="147">
        <f>SUM(C762:C766)</f>
        <v>0</v>
      </c>
      <c r="D761" s="147">
        <f>SUM(D762:D766)</f>
        <v>0</v>
      </c>
    </row>
    <row r="762" s="136" customFormat="1" customHeight="1" spans="1:4">
      <c r="A762" s="145">
        <v>2111101</v>
      </c>
      <c r="B762" s="148" t="s">
        <v>615</v>
      </c>
      <c r="C762" s="147">
        <v>0</v>
      </c>
      <c r="D762" s="147"/>
    </row>
    <row r="763" s="136" customFormat="1" customHeight="1" spans="1:4">
      <c r="A763" s="145">
        <v>2111102</v>
      </c>
      <c r="B763" s="148" t="s">
        <v>616</v>
      </c>
      <c r="C763" s="147">
        <v>0</v>
      </c>
      <c r="D763" s="147"/>
    </row>
    <row r="764" s="136" customFormat="1" customHeight="1" spans="1:4">
      <c r="A764" s="145">
        <v>2111103</v>
      </c>
      <c r="B764" s="148" t="s">
        <v>617</v>
      </c>
      <c r="C764" s="147">
        <v>0</v>
      </c>
      <c r="D764" s="147"/>
    </row>
    <row r="765" s="136" customFormat="1" customHeight="1" spans="1:4">
      <c r="A765" s="145">
        <v>2111104</v>
      </c>
      <c r="B765" s="148" t="s">
        <v>618</v>
      </c>
      <c r="C765" s="147">
        <v>0</v>
      </c>
      <c r="D765" s="147"/>
    </row>
    <row r="766" s="136" customFormat="1" customHeight="1" spans="1:4">
      <c r="A766" s="145">
        <v>2111199</v>
      </c>
      <c r="B766" s="148" t="s">
        <v>619</v>
      </c>
      <c r="C766" s="147">
        <v>0</v>
      </c>
      <c r="D766" s="147"/>
    </row>
    <row r="767" s="232" customFormat="1" customHeight="1" spans="1:4">
      <c r="A767" s="145">
        <v>21112</v>
      </c>
      <c r="B767" s="146" t="s">
        <v>620</v>
      </c>
      <c r="C767" s="147"/>
      <c r="D767" s="147"/>
    </row>
    <row r="768" s="136" customFormat="1" customHeight="1" spans="1:4">
      <c r="A768" s="145">
        <v>21113</v>
      </c>
      <c r="B768" s="146" t="s">
        <v>621</v>
      </c>
      <c r="C768" s="147"/>
      <c r="D768" s="147"/>
    </row>
    <row r="769" s="136" customFormat="1" customHeight="1" spans="1:4">
      <c r="A769" s="145">
        <v>21114</v>
      </c>
      <c r="B769" s="146" t="s">
        <v>622</v>
      </c>
      <c r="C769" s="147">
        <f>SUM(C770:C783)</f>
        <v>0</v>
      </c>
      <c r="D769" s="147">
        <f>SUM(D770:D783)</f>
        <v>0</v>
      </c>
    </row>
    <row r="770" s="136" customFormat="1" customHeight="1" spans="1:4">
      <c r="A770" s="145">
        <v>2111401</v>
      </c>
      <c r="B770" s="148" t="s">
        <v>57</v>
      </c>
      <c r="C770" s="147">
        <v>0</v>
      </c>
      <c r="D770" s="147"/>
    </row>
    <row r="771" s="136" customFormat="1" customHeight="1" spans="1:4">
      <c r="A771" s="145">
        <v>2111402</v>
      </c>
      <c r="B771" s="148" t="s">
        <v>58</v>
      </c>
      <c r="C771" s="147">
        <v>0</v>
      </c>
      <c r="D771" s="147"/>
    </row>
    <row r="772" s="136" customFormat="1" customHeight="1" spans="1:4">
      <c r="A772" s="145">
        <v>2111403</v>
      </c>
      <c r="B772" s="148" t="s">
        <v>59</v>
      </c>
      <c r="C772" s="147">
        <v>0</v>
      </c>
      <c r="D772" s="147"/>
    </row>
    <row r="773" s="136" customFormat="1" customHeight="1" spans="1:4">
      <c r="A773" s="145">
        <v>2111404</v>
      </c>
      <c r="B773" s="148" t="s">
        <v>623</v>
      </c>
      <c r="C773" s="147">
        <v>0</v>
      </c>
      <c r="D773" s="147"/>
    </row>
    <row r="774" s="136" customFormat="1" customHeight="1" spans="1:4">
      <c r="A774" s="145">
        <v>2111405</v>
      </c>
      <c r="B774" s="148" t="s">
        <v>624</v>
      </c>
      <c r="C774" s="147">
        <v>0</v>
      </c>
      <c r="D774" s="147"/>
    </row>
    <row r="775" s="136" customFormat="1" customHeight="1" spans="1:4">
      <c r="A775" s="145">
        <v>2111406</v>
      </c>
      <c r="B775" s="148" t="s">
        <v>625</v>
      </c>
      <c r="C775" s="147">
        <v>0</v>
      </c>
      <c r="D775" s="147"/>
    </row>
    <row r="776" s="136" customFormat="1" customHeight="1" spans="1:4">
      <c r="A776" s="145">
        <v>2111407</v>
      </c>
      <c r="B776" s="148" t="s">
        <v>626</v>
      </c>
      <c r="C776" s="147">
        <v>0</v>
      </c>
      <c r="D776" s="147"/>
    </row>
    <row r="777" s="232" customFormat="1" customHeight="1" spans="1:4">
      <c r="A777" s="145">
        <v>2111408</v>
      </c>
      <c r="B777" s="148" t="s">
        <v>627</v>
      </c>
      <c r="C777" s="147">
        <v>0</v>
      </c>
      <c r="D777" s="147"/>
    </row>
    <row r="778" s="136" customFormat="1" customHeight="1" spans="1:4">
      <c r="A778" s="145">
        <v>2111409</v>
      </c>
      <c r="B778" s="148" t="s">
        <v>628</v>
      </c>
      <c r="C778" s="147">
        <v>0</v>
      </c>
      <c r="D778" s="147"/>
    </row>
    <row r="779" s="136" customFormat="1" customHeight="1" spans="1:4">
      <c r="A779" s="145">
        <v>2111410</v>
      </c>
      <c r="B779" s="148" t="s">
        <v>629</v>
      </c>
      <c r="C779" s="147">
        <v>0</v>
      </c>
      <c r="D779" s="147"/>
    </row>
    <row r="780" s="136" customFormat="1" customHeight="1" spans="1:4">
      <c r="A780" s="145">
        <v>2111411</v>
      </c>
      <c r="B780" s="148" t="s">
        <v>99</v>
      </c>
      <c r="C780" s="147">
        <v>0</v>
      </c>
      <c r="D780" s="147"/>
    </row>
    <row r="781" s="232" customFormat="1" customHeight="1" spans="1:4">
      <c r="A781" s="145">
        <v>2111413</v>
      </c>
      <c r="B781" s="148" t="s">
        <v>630</v>
      </c>
      <c r="C781" s="147">
        <v>0</v>
      </c>
      <c r="D781" s="147"/>
    </row>
    <row r="782" s="136" customFormat="1" customHeight="1" spans="1:4">
      <c r="A782" s="145">
        <v>2111450</v>
      </c>
      <c r="B782" s="148" t="s">
        <v>66</v>
      </c>
      <c r="C782" s="147">
        <v>0</v>
      </c>
      <c r="D782" s="147"/>
    </row>
    <row r="783" s="136" customFormat="1" customHeight="1" spans="1:4">
      <c r="A783" s="145">
        <v>2111499</v>
      </c>
      <c r="B783" s="148" t="s">
        <v>631</v>
      </c>
      <c r="C783" s="147">
        <v>0</v>
      </c>
      <c r="D783" s="147"/>
    </row>
    <row r="784" s="136" customFormat="1" customHeight="1" spans="1:4">
      <c r="A784" s="145">
        <v>21199</v>
      </c>
      <c r="B784" s="146" t="s">
        <v>632</v>
      </c>
      <c r="C784" s="147"/>
      <c r="D784" s="147"/>
    </row>
    <row r="785" s="136" customFormat="1" customHeight="1" spans="1:4">
      <c r="A785" s="145">
        <v>212</v>
      </c>
      <c r="B785" s="146" t="s">
        <v>633</v>
      </c>
      <c r="C785" s="147">
        <f>SUM(C786,C797,C798,C801,C802,C803)</f>
        <v>14574</v>
      </c>
      <c r="D785" s="147">
        <f>SUM(D786,D797,D798,D801,D802,D803)</f>
        <v>0</v>
      </c>
    </row>
    <row r="786" s="136" customFormat="1" customHeight="1" spans="1:4">
      <c r="A786" s="145">
        <v>21201</v>
      </c>
      <c r="B786" s="146" t="s">
        <v>634</v>
      </c>
      <c r="C786" s="147">
        <f>SUM(C787:C796)</f>
        <v>7079</v>
      </c>
      <c r="D786" s="147">
        <f>SUM(D787:D796)</f>
        <v>0</v>
      </c>
    </row>
    <row r="787" s="136" customFormat="1" customHeight="1" spans="1:4">
      <c r="A787" s="145">
        <v>2120101</v>
      </c>
      <c r="B787" s="148" t="s">
        <v>57</v>
      </c>
      <c r="C787" s="147">
        <v>4892</v>
      </c>
      <c r="D787" s="147"/>
    </row>
    <row r="788" s="136" customFormat="1" customHeight="1" spans="1:4">
      <c r="A788" s="145">
        <v>2120102</v>
      </c>
      <c r="B788" s="148" t="s">
        <v>58</v>
      </c>
      <c r="C788" s="147">
        <v>291</v>
      </c>
      <c r="D788" s="147"/>
    </row>
    <row r="789" s="136" customFormat="1" customHeight="1" spans="1:4">
      <c r="A789" s="145">
        <v>2120103</v>
      </c>
      <c r="B789" s="148" t="s">
        <v>59</v>
      </c>
      <c r="C789" s="147">
        <v>0</v>
      </c>
      <c r="D789" s="147"/>
    </row>
    <row r="790" s="232" customFormat="1" customHeight="1" spans="1:4">
      <c r="A790" s="145">
        <v>2120104</v>
      </c>
      <c r="B790" s="148" t="s">
        <v>635</v>
      </c>
      <c r="C790" s="147">
        <v>278</v>
      </c>
      <c r="D790" s="147"/>
    </row>
    <row r="791" s="136" customFormat="1" customHeight="1" spans="1:4">
      <c r="A791" s="145">
        <v>2120105</v>
      </c>
      <c r="B791" s="148" t="s">
        <v>636</v>
      </c>
      <c r="C791" s="147">
        <v>259</v>
      </c>
      <c r="D791" s="147"/>
    </row>
    <row r="792" s="136" customFormat="1" customHeight="1" spans="1:4">
      <c r="A792" s="145">
        <v>2120106</v>
      </c>
      <c r="B792" s="148" t="s">
        <v>637</v>
      </c>
      <c r="C792" s="147">
        <v>0</v>
      </c>
      <c r="D792" s="147"/>
    </row>
    <row r="793" s="136" customFormat="1" customHeight="1" spans="1:4">
      <c r="A793" s="145">
        <v>2120107</v>
      </c>
      <c r="B793" s="148" t="s">
        <v>638</v>
      </c>
      <c r="C793" s="147">
        <v>0</v>
      </c>
      <c r="D793" s="147"/>
    </row>
    <row r="794" s="136" customFormat="1" customHeight="1" spans="1:4">
      <c r="A794" s="145">
        <v>2120109</v>
      </c>
      <c r="B794" s="148" t="s">
        <v>639</v>
      </c>
      <c r="C794" s="147">
        <v>0</v>
      </c>
      <c r="D794" s="147"/>
    </row>
    <row r="795" s="136" customFormat="1" customHeight="1" spans="1:4">
      <c r="A795" s="145">
        <v>2120110</v>
      </c>
      <c r="B795" s="148" t="s">
        <v>640</v>
      </c>
      <c r="C795" s="147">
        <v>0</v>
      </c>
      <c r="D795" s="147"/>
    </row>
    <row r="796" s="136" customFormat="1" customHeight="1" spans="1:4">
      <c r="A796" s="145">
        <v>2120199</v>
      </c>
      <c r="B796" s="148" t="s">
        <v>641</v>
      </c>
      <c r="C796" s="147">
        <v>1359</v>
      </c>
      <c r="D796" s="147"/>
    </row>
    <row r="797" s="136" customFormat="1" customHeight="1" spans="1:4">
      <c r="A797" s="145">
        <v>21202</v>
      </c>
      <c r="B797" s="146" t="s">
        <v>642</v>
      </c>
      <c r="C797" s="147"/>
      <c r="D797" s="147"/>
    </row>
    <row r="798" s="136" customFormat="1" customHeight="1" spans="1:4">
      <c r="A798" s="145">
        <v>21203</v>
      </c>
      <c r="B798" s="146" t="s">
        <v>643</v>
      </c>
      <c r="C798" s="147">
        <f>SUM(C799:C800)</f>
        <v>2558</v>
      </c>
      <c r="D798" s="147">
        <f>SUM(D799:D800)</f>
        <v>0</v>
      </c>
    </row>
    <row r="799" s="136" customFormat="1" customHeight="1" spans="1:4">
      <c r="A799" s="145">
        <v>2120303</v>
      </c>
      <c r="B799" s="148" t="s">
        <v>644</v>
      </c>
      <c r="C799" s="147">
        <v>287</v>
      </c>
      <c r="D799" s="147"/>
    </row>
    <row r="800" s="136" customFormat="1" customHeight="1" spans="1:4">
      <c r="A800" s="145">
        <v>2120399</v>
      </c>
      <c r="B800" s="148" t="s">
        <v>645</v>
      </c>
      <c r="C800" s="147">
        <v>2271</v>
      </c>
      <c r="D800" s="147"/>
    </row>
    <row r="801" s="136" customFormat="1" customHeight="1" spans="1:4">
      <c r="A801" s="145">
        <v>21205</v>
      </c>
      <c r="B801" s="146" t="s">
        <v>646</v>
      </c>
      <c r="C801" s="147">
        <v>4671</v>
      </c>
      <c r="D801" s="147"/>
    </row>
    <row r="802" s="136" customFormat="1" customHeight="1" spans="1:4">
      <c r="A802" s="145">
        <v>21206</v>
      </c>
      <c r="B802" s="146" t="s">
        <v>647</v>
      </c>
      <c r="C802" s="147">
        <v>261</v>
      </c>
      <c r="D802" s="147"/>
    </row>
    <row r="803" s="136" customFormat="1" customHeight="1" spans="1:4">
      <c r="A803" s="145">
        <v>21299</v>
      </c>
      <c r="B803" s="146" t="s">
        <v>648</v>
      </c>
      <c r="C803" s="147">
        <v>5</v>
      </c>
      <c r="D803" s="147"/>
    </row>
    <row r="804" s="136" customFormat="1" customHeight="1" spans="1:4">
      <c r="A804" s="145">
        <v>213</v>
      </c>
      <c r="B804" s="146" t="s">
        <v>649</v>
      </c>
      <c r="C804" s="147">
        <f>C805+C831+C856+C884+C895+C902+C909+C912</f>
        <v>28271</v>
      </c>
      <c r="D804" s="147">
        <f>D805+D831+D856+D884+D895+D902+D909+D912</f>
        <v>12989</v>
      </c>
    </row>
    <row r="805" s="136" customFormat="1" customHeight="1" spans="1:4">
      <c r="A805" s="145">
        <v>21301</v>
      </c>
      <c r="B805" s="146" t="s">
        <v>650</v>
      </c>
      <c r="C805" s="147">
        <f>SUM(C806:C830)</f>
        <v>8809</v>
      </c>
      <c r="D805" s="147">
        <f>SUM(D806:D830)</f>
        <v>3673</v>
      </c>
    </row>
    <row r="806" s="136" customFormat="1" customHeight="1" spans="1:4">
      <c r="A806" s="145">
        <v>2130101</v>
      </c>
      <c r="B806" s="148" t="s">
        <v>57</v>
      </c>
      <c r="C806" s="147">
        <v>1716</v>
      </c>
      <c r="D806" s="147"/>
    </row>
    <row r="807" s="136" customFormat="1" customHeight="1" spans="1:4">
      <c r="A807" s="145">
        <v>2130102</v>
      </c>
      <c r="B807" s="148" t="s">
        <v>58</v>
      </c>
      <c r="C807" s="147">
        <v>19</v>
      </c>
      <c r="D807" s="147"/>
    </row>
    <row r="808" s="136" customFormat="1" customHeight="1" spans="1:4">
      <c r="A808" s="145">
        <v>2130103</v>
      </c>
      <c r="B808" s="148" t="s">
        <v>59</v>
      </c>
      <c r="C808" s="147">
        <v>22</v>
      </c>
      <c r="D808" s="147"/>
    </row>
    <row r="809" s="136" customFormat="1" customHeight="1" spans="1:4">
      <c r="A809" s="145">
        <v>2130104</v>
      </c>
      <c r="B809" s="148" t="s">
        <v>66</v>
      </c>
      <c r="C809" s="147">
        <v>2975</v>
      </c>
      <c r="D809" s="147"/>
    </row>
    <row r="810" s="136" customFormat="1" customHeight="1" spans="1:4">
      <c r="A810" s="145">
        <v>2130105</v>
      </c>
      <c r="B810" s="148" t="s">
        <v>651</v>
      </c>
      <c r="C810" s="147">
        <v>0</v>
      </c>
      <c r="D810" s="147"/>
    </row>
    <row r="811" s="136" customFormat="1" customHeight="1" spans="1:4">
      <c r="A811" s="145">
        <v>2130106</v>
      </c>
      <c r="B811" s="148" t="s">
        <v>652</v>
      </c>
      <c r="C811" s="147">
        <v>181</v>
      </c>
      <c r="D811" s="147">
        <v>46</v>
      </c>
    </row>
    <row r="812" s="136" customFormat="1" customHeight="1" spans="1:4">
      <c r="A812" s="145">
        <v>2130108</v>
      </c>
      <c r="B812" s="148" t="s">
        <v>653</v>
      </c>
      <c r="C812" s="147">
        <v>52</v>
      </c>
      <c r="D812" s="147"/>
    </row>
    <row r="813" s="136" customFormat="1" customHeight="1" spans="1:4">
      <c r="A813" s="145">
        <v>2130109</v>
      </c>
      <c r="B813" s="148" t="s">
        <v>654</v>
      </c>
      <c r="C813" s="147">
        <v>38</v>
      </c>
      <c r="D813" s="147"/>
    </row>
    <row r="814" s="136" customFormat="1" customHeight="1" spans="1:4">
      <c r="A814" s="145">
        <v>2130110</v>
      </c>
      <c r="B814" s="148" t="s">
        <v>655</v>
      </c>
      <c r="C814" s="147">
        <v>0</v>
      </c>
      <c r="D814" s="147"/>
    </row>
    <row r="815" s="136" customFormat="1" customHeight="1" spans="1:4">
      <c r="A815" s="145">
        <v>2130111</v>
      </c>
      <c r="B815" s="148" t="s">
        <v>656</v>
      </c>
      <c r="C815" s="147">
        <v>0</v>
      </c>
      <c r="D815" s="147"/>
    </row>
    <row r="816" s="136" customFormat="1" customHeight="1" spans="1:4">
      <c r="A816" s="145">
        <v>2130112</v>
      </c>
      <c r="B816" s="148" t="s">
        <v>657</v>
      </c>
      <c r="C816" s="147">
        <v>0</v>
      </c>
      <c r="D816" s="147"/>
    </row>
    <row r="817" s="136" customFormat="1" customHeight="1" spans="1:4">
      <c r="A817" s="145">
        <v>2130114</v>
      </c>
      <c r="B817" s="148" t="s">
        <v>658</v>
      </c>
      <c r="C817" s="147">
        <v>0</v>
      </c>
      <c r="D817" s="147"/>
    </row>
    <row r="818" s="136" customFormat="1" customHeight="1" spans="1:4">
      <c r="A818" s="145">
        <v>2130119</v>
      </c>
      <c r="B818" s="148" t="s">
        <v>659</v>
      </c>
      <c r="C818" s="147">
        <v>5</v>
      </c>
      <c r="D818" s="147"/>
    </row>
    <row r="819" s="136" customFormat="1" customHeight="1" spans="1:4">
      <c r="A819" s="145">
        <v>2130120</v>
      </c>
      <c r="B819" s="148" t="s">
        <v>660</v>
      </c>
      <c r="C819" s="147">
        <v>0</v>
      </c>
      <c r="D819" s="147"/>
    </row>
    <row r="820" s="136" customFormat="1" customHeight="1" spans="1:4">
      <c r="A820" s="145">
        <v>2130121</v>
      </c>
      <c r="B820" s="148" t="s">
        <v>661</v>
      </c>
      <c r="C820" s="147">
        <v>0</v>
      </c>
      <c r="D820" s="147"/>
    </row>
    <row r="821" s="136" customFormat="1" customHeight="1" spans="1:4">
      <c r="A821" s="145">
        <v>2130122</v>
      </c>
      <c r="B821" s="148" t="s">
        <v>662</v>
      </c>
      <c r="C821" s="147">
        <v>0</v>
      </c>
      <c r="D821" s="147"/>
    </row>
    <row r="822" s="136" customFormat="1" customHeight="1" spans="1:4">
      <c r="A822" s="145">
        <v>2130124</v>
      </c>
      <c r="B822" s="148" t="s">
        <v>663</v>
      </c>
      <c r="C822" s="147">
        <v>0</v>
      </c>
      <c r="D822" s="147"/>
    </row>
    <row r="823" s="136" customFormat="1" customHeight="1" spans="1:4">
      <c r="A823" s="145">
        <v>2130125</v>
      </c>
      <c r="B823" s="148" t="s">
        <v>664</v>
      </c>
      <c r="C823" s="147">
        <v>0</v>
      </c>
      <c r="D823" s="147"/>
    </row>
    <row r="824" s="136" customFormat="1" customHeight="1" spans="1:4">
      <c r="A824" s="145">
        <v>2130126</v>
      </c>
      <c r="B824" s="148" t="s">
        <v>665</v>
      </c>
      <c r="C824" s="147">
        <v>0</v>
      </c>
      <c r="D824" s="147"/>
    </row>
    <row r="825" s="136" customFormat="1" customHeight="1" spans="1:4">
      <c r="A825" s="145">
        <v>2130135</v>
      </c>
      <c r="B825" s="148" t="s">
        <v>666</v>
      </c>
      <c r="C825" s="147">
        <v>0</v>
      </c>
      <c r="D825" s="147"/>
    </row>
    <row r="826" s="136" customFormat="1" customHeight="1" spans="1:4">
      <c r="A826" s="145">
        <v>2130142</v>
      </c>
      <c r="B826" s="148" t="s">
        <v>667</v>
      </c>
      <c r="C826" s="147">
        <v>0</v>
      </c>
      <c r="D826" s="147"/>
    </row>
    <row r="827" s="136" customFormat="1" customHeight="1" spans="1:4">
      <c r="A827" s="145">
        <v>2130148</v>
      </c>
      <c r="B827" s="148" t="s">
        <v>668</v>
      </c>
      <c r="C827" s="147">
        <v>0</v>
      </c>
      <c r="D827" s="147"/>
    </row>
    <row r="828" s="136" customFormat="1" customHeight="1" spans="1:4">
      <c r="A828" s="145">
        <v>2130152</v>
      </c>
      <c r="B828" s="148" t="s">
        <v>669</v>
      </c>
      <c r="C828" s="147">
        <v>0</v>
      </c>
      <c r="D828" s="147"/>
    </row>
    <row r="829" s="136" customFormat="1" customHeight="1" spans="1:4">
      <c r="A829" s="145"/>
      <c r="B829" s="148" t="s">
        <v>670</v>
      </c>
      <c r="C829" s="147"/>
      <c r="D829" s="147"/>
    </row>
    <row r="830" s="136" customFormat="1" customHeight="1" spans="1:4">
      <c r="A830" s="145">
        <v>2130199</v>
      </c>
      <c r="B830" s="148" t="s">
        <v>671</v>
      </c>
      <c r="C830" s="147">
        <v>3801</v>
      </c>
      <c r="D830" s="147">
        <v>3627</v>
      </c>
    </row>
    <row r="831" s="136" customFormat="1" customHeight="1" spans="1:4">
      <c r="A831" s="145">
        <v>21302</v>
      </c>
      <c r="B831" s="146" t="s">
        <v>672</v>
      </c>
      <c r="C831" s="147">
        <f>SUM(C832:C855)</f>
        <v>5168</v>
      </c>
      <c r="D831" s="147">
        <f>SUM(D832:D855)</f>
        <v>0</v>
      </c>
    </row>
    <row r="832" s="136" customFormat="1" customHeight="1" spans="1:4">
      <c r="A832" s="145">
        <v>2130201</v>
      </c>
      <c r="B832" s="148" t="s">
        <v>57</v>
      </c>
      <c r="C832" s="147">
        <v>2325</v>
      </c>
      <c r="D832" s="147"/>
    </row>
    <row r="833" s="136" customFormat="1" customHeight="1" spans="1:4">
      <c r="A833" s="145">
        <v>2130202</v>
      </c>
      <c r="B833" s="148" t="s">
        <v>58</v>
      </c>
      <c r="C833" s="147">
        <v>0</v>
      </c>
      <c r="D833" s="147"/>
    </row>
    <row r="834" s="136" customFormat="1" customHeight="1" spans="1:4">
      <c r="A834" s="145">
        <v>2130203</v>
      </c>
      <c r="B834" s="148" t="s">
        <v>59</v>
      </c>
      <c r="C834" s="147">
        <v>0</v>
      </c>
      <c r="D834" s="147"/>
    </row>
    <row r="835" s="136" customFormat="1" customHeight="1" spans="1:4">
      <c r="A835" s="145">
        <v>2130204</v>
      </c>
      <c r="B835" s="148" t="s">
        <v>673</v>
      </c>
      <c r="C835" s="147">
        <v>2687</v>
      </c>
      <c r="D835" s="147"/>
    </row>
    <row r="836" s="136" customFormat="1" customHeight="1" spans="1:4">
      <c r="A836" s="145">
        <v>2130205</v>
      </c>
      <c r="B836" s="148" t="s">
        <v>674</v>
      </c>
      <c r="C836" s="147">
        <v>0</v>
      </c>
      <c r="D836" s="147"/>
    </row>
    <row r="837" s="136" customFormat="1" customHeight="1" spans="1:4">
      <c r="A837" s="145">
        <v>2130206</v>
      </c>
      <c r="B837" s="148" t="s">
        <v>675</v>
      </c>
      <c r="C837" s="147">
        <v>0</v>
      </c>
      <c r="D837" s="147"/>
    </row>
    <row r="838" s="136" customFormat="1" customHeight="1" spans="1:4">
      <c r="A838" s="145">
        <v>2130207</v>
      </c>
      <c r="B838" s="148" t="s">
        <v>676</v>
      </c>
      <c r="C838" s="147">
        <v>0</v>
      </c>
      <c r="D838" s="147"/>
    </row>
    <row r="839" s="136" customFormat="1" customHeight="1" spans="1:4">
      <c r="A839" s="145">
        <v>2130209</v>
      </c>
      <c r="B839" s="148" t="s">
        <v>677</v>
      </c>
      <c r="C839" s="147">
        <v>0</v>
      </c>
      <c r="D839" s="147"/>
    </row>
    <row r="840" s="136" customFormat="1" customHeight="1" spans="1:4">
      <c r="A840" s="145">
        <v>2130210</v>
      </c>
      <c r="B840" s="148" t="s">
        <v>678</v>
      </c>
      <c r="C840" s="147">
        <v>0</v>
      </c>
      <c r="D840" s="147"/>
    </row>
    <row r="841" s="136" customFormat="1" customHeight="1" spans="1:4">
      <c r="A841" s="145">
        <v>2130211</v>
      </c>
      <c r="B841" s="148" t="s">
        <v>679</v>
      </c>
      <c r="C841" s="147">
        <v>0</v>
      </c>
      <c r="D841" s="147"/>
    </row>
    <row r="842" s="136" customFormat="1" customHeight="1" spans="1:4">
      <c r="A842" s="145">
        <v>2130212</v>
      </c>
      <c r="B842" s="148" t="s">
        <v>680</v>
      </c>
      <c r="C842" s="147">
        <v>0</v>
      </c>
      <c r="D842" s="147"/>
    </row>
    <row r="843" s="136" customFormat="1" customHeight="1" spans="1:4">
      <c r="A843" s="145">
        <v>2130213</v>
      </c>
      <c r="B843" s="148" t="s">
        <v>681</v>
      </c>
      <c r="C843" s="147">
        <v>76</v>
      </c>
      <c r="D843" s="147"/>
    </row>
    <row r="844" s="136" customFormat="1" customHeight="1" spans="1:4">
      <c r="A844" s="145">
        <v>2130217</v>
      </c>
      <c r="B844" s="148" t="s">
        <v>682</v>
      </c>
      <c r="C844" s="147">
        <v>0</v>
      </c>
      <c r="D844" s="147"/>
    </row>
    <row r="845" s="136" customFormat="1" customHeight="1" spans="1:4">
      <c r="A845" s="145">
        <v>2130220</v>
      </c>
      <c r="B845" s="148" t="s">
        <v>683</v>
      </c>
      <c r="C845" s="147">
        <v>0</v>
      </c>
      <c r="D845" s="147"/>
    </row>
    <row r="846" s="136" customFormat="1" customHeight="1" spans="1:4">
      <c r="A846" s="145">
        <v>2130221</v>
      </c>
      <c r="B846" s="148" t="s">
        <v>684</v>
      </c>
      <c r="C846" s="147">
        <v>0</v>
      </c>
      <c r="D846" s="147"/>
    </row>
    <row r="847" s="136" customFormat="1" customHeight="1" spans="1:4">
      <c r="A847" s="145">
        <v>2130223</v>
      </c>
      <c r="B847" s="148" t="s">
        <v>685</v>
      </c>
      <c r="C847" s="147">
        <v>0</v>
      </c>
      <c r="D847" s="147"/>
    </row>
    <row r="848" s="136" customFormat="1" customHeight="1" spans="1:4">
      <c r="A848" s="145">
        <v>2130226</v>
      </c>
      <c r="B848" s="148" t="s">
        <v>686</v>
      </c>
      <c r="C848" s="147">
        <v>0</v>
      </c>
      <c r="D848" s="147"/>
    </row>
    <row r="849" s="136" customFormat="1" customHeight="1" spans="1:4">
      <c r="A849" s="145">
        <v>2130227</v>
      </c>
      <c r="B849" s="148" t="s">
        <v>687</v>
      </c>
      <c r="C849" s="147">
        <v>0</v>
      </c>
      <c r="D849" s="147"/>
    </row>
    <row r="850" s="136" customFormat="1" customHeight="1" spans="1:4">
      <c r="A850" s="145">
        <v>2130232</v>
      </c>
      <c r="B850" s="148" t="s">
        <v>688</v>
      </c>
      <c r="C850" s="147">
        <v>0</v>
      </c>
      <c r="D850" s="147"/>
    </row>
    <row r="851" s="136" customFormat="1" customHeight="1" spans="1:4">
      <c r="A851" s="145">
        <v>2130234</v>
      </c>
      <c r="B851" s="148" t="s">
        <v>689</v>
      </c>
      <c r="C851" s="147">
        <v>50</v>
      </c>
      <c r="D851" s="147"/>
    </row>
    <row r="852" s="232" customFormat="1" customHeight="1" spans="1:4">
      <c r="A852" s="145">
        <v>2130235</v>
      </c>
      <c r="B852" s="148" t="s">
        <v>690</v>
      </c>
      <c r="C852" s="147">
        <v>0</v>
      </c>
      <c r="D852" s="147"/>
    </row>
    <row r="853" s="136" customFormat="1" customHeight="1" spans="1:4">
      <c r="A853" s="145">
        <v>2130236</v>
      </c>
      <c r="B853" s="148" t="s">
        <v>691</v>
      </c>
      <c r="C853" s="147">
        <v>0</v>
      </c>
      <c r="D853" s="147"/>
    </row>
    <row r="854" s="136" customFormat="1" customHeight="1" spans="1:4">
      <c r="A854" s="145">
        <v>2130237</v>
      </c>
      <c r="B854" s="148" t="s">
        <v>692</v>
      </c>
      <c r="C854" s="147">
        <v>0</v>
      </c>
      <c r="D854" s="147"/>
    </row>
    <row r="855" s="136" customFormat="1" customHeight="1" spans="1:4">
      <c r="A855" s="145">
        <v>2130299</v>
      </c>
      <c r="B855" s="148" t="s">
        <v>693</v>
      </c>
      <c r="C855" s="147">
        <v>30</v>
      </c>
      <c r="D855" s="147"/>
    </row>
    <row r="856" s="136" customFormat="1" customHeight="1" spans="1:4">
      <c r="A856" s="145">
        <v>21303</v>
      </c>
      <c r="B856" s="146" t="s">
        <v>694</v>
      </c>
      <c r="C856" s="147">
        <f>SUM(C857:C883)</f>
        <v>8888</v>
      </c>
      <c r="D856" s="147">
        <f>SUM(D857:D883)</f>
        <v>7143</v>
      </c>
    </row>
    <row r="857" s="136" customFormat="1" customHeight="1" spans="1:4">
      <c r="A857" s="145">
        <v>2130301</v>
      </c>
      <c r="B857" s="148" t="s">
        <v>57</v>
      </c>
      <c r="C857" s="147">
        <v>812</v>
      </c>
      <c r="D857" s="147"/>
    </row>
    <row r="858" s="136" customFormat="1" customHeight="1" spans="1:4">
      <c r="A858" s="145">
        <v>2130302</v>
      </c>
      <c r="B858" s="148" t="s">
        <v>58</v>
      </c>
      <c r="C858" s="147">
        <v>0</v>
      </c>
      <c r="D858" s="147"/>
    </row>
    <row r="859" s="136" customFormat="1" customHeight="1" spans="1:4">
      <c r="A859" s="145">
        <v>2130303</v>
      </c>
      <c r="B859" s="148" t="s">
        <v>59</v>
      </c>
      <c r="C859" s="147">
        <v>0</v>
      </c>
      <c r="D859" s="147"/>
    </row>
    <row r="860" s="136" customFormat="1" customHeight="1" spans="1:4">
      <c r="A860" s="145">
        <v>2130304</v>
      </c>
      <c r="B860" s="148" t="s">
        <v>695</v>
      </c>
      <c r="C860" s="147">
        <v>0</v>
      </c>
      <c r="D860" s="147"/>
    </row>
    <row r="861" s="136" customFormat="1" customHeight="1" spans="1:4">
      <c r="A861" s="145">
        <v>2130305</v>
      </c>
      <c r="B861" s="148" t="s">
        <v>696</v>
      </c>
      <c r="C861" s="147">
        <v>0</v>
      </c>
      <c r="D861" s="147"/>
    </row>
    <row r="862" s="136" customFormat="1" customHeight="1" spans="1:4">
      <c r="A862" s="145">
        <v>2130306</v>
      </c>
      <c r="B862" s="148" t="s">
        <v>697</v>
      </c>
      <c r="C862" s="147">
        <v>341</v>
      </c>
      <c r="D862" s="147"/>
    </row>
    <row r="863" s="136" customFormat="1" customHeight="1" spans="1:4">
      <c r="A863" s="145">
        <v>2130307</v>
      </c>
      <c r="B863" s="148" t="s">
        <v>698</v>
      </c>
      <c r="C863" s="147">
        <v>0</v>
      </c>
      <c r="D863" s="147"/>
    </row>
    <row r="864" s="136" customFormat="1" customHeight="1" spans="1:4">
      <c r="A864" s="145">
        <v>2130308</v>
      </c>
      <c r="B864" s="148" t="s">
        <v>699</v>
      </c>
      <c r="C864" s="147">
        <v>0</v>
      </c>
      <c r="D864" s="147"/>
    </row>
    <row r="865" s="136" customFormat="1" customHeight="1" spans="1:4">
      <c r="A865" s="145">
        <v>2130309</v>
      </c>
      <c r="B865" s="148" t="s">
        <v>700</v>
      </c>
      <c r="C865" s="147">
        <v>0</v>
      </c>
      <c r="D865" s="147"/>
    </row>
    <row r="866" s="136" customFormat="1" customHeight="1" spans="1:4">
      <c r="A866" s="145">
        <v>2130310</v>
      </c>
      <c r="B866" s="148" t="s">
        <v>701</v>
      </c>
      <c r="C866" s="147">
        <v>145</v>
      </c>
      <c r="D866" s="147"/>
    </row>
    <row r="867" s="136" customFormat="1" customHeight="1" spans="1:4">
      <c r="A867" s="145">
        <v>2130311</v>
      </c>
      <c r="B867" s="148" t="s">
        <v>702</v>
      </c>
      <c r="C867" s="147">
        <v>87</v>
      </c>
      <c r="D867" s="147"/>
    </row>
    <row r="868" s="136" customFormat="1" customHeight="1" spans="1:4">
      <c r="A868" s="145">
        <v>2130312</v>
      </c>
      <c r="B868" s="148" t="s">
        <v>703</v>
      </c>
      <c r="C868" s="147">
        <v>0</v>
      </c>
      <c r="D868" s="147"/>
    </row>
    <row r="869" s="136" customFormat="1" customHeight="1" spans="1:4">
      <c r="A869" s="145">
        <v>2130313</v>
      </c>
      <c r="B869" s="148" t="s">
        <v>704</v>
      </c>
      <c r="C869" s="147">
        <v>0</v>
      </c>
      <c r="D869" s="147"/>
    </row>
    <row r="870" s="136" customFormat="1" customHeight="1" spans="1:4">
      <c r="A870" s="145">
        <v>2130314</v>
      </c>
      <c r="B870" s="148" t="s">
        <v>705</v>
      </c>
      <c r="C870" s="147">
        <v>0</v>
      </c>
      <c r="D870" s="147"/>
    </row>
    <row r="871" s="136" customFormat="1" customHeight="1" spans="1:4">
      <c r="A871" s="145">
        <v>2130315</v>
      </c>
      <c r="B871" s="148" t="s">
        <v>706</v>
      </c>
      <c r="C871" s="147">
        <v>0</v>
      </c>
      <c r="D871" s="147"/>
    </row>
    <row r="872" s="136" customFormat="1" customHeight="1" spans="1:4">
      <c r="A872" s="145">
        <v>2130316</v>
      </c>
      <c r="B872" s="148" t="s">
        <v>707</v>
      </c>
      <c r="C872" s="147">
        <v>0</v>
      </c>
      <c r="D872" s="147"/>
    </row>
    <row r="873" s="136" customFormat="1" customHeight="1" spans="1:4">
      <c r="A873" s="145">
        <v>2130317</v>
      </c>
      <c r="B873" s="148" t="s">
        <v>708</v>
      </c>
      <c r="C873" s="147">
        <v>202</v>
      </c>
      <c r="D873" s="147"/>
    </row>
    <row r="874" s="136" customFormat="1" customHeight="1" spans="1:4">
      <c r="A874" s="145">
        <v>2130318</v>
      </c>
      <c r="B874" s="148" t="s">
        <v>709</v>
      </c>
      <c r="C874" s="147">
        <v>0</v>
      </c>
      <c r="D874" s="147"/>
    </row>
    <row r="875" s="136" customFormat="1" customHeight="1" spans="1:4">
      <c r="A875" s="145">
        <v>2130319</v>
      </c>
      <c r="B875" s="148" t="s">
        <v>710</v>
      </c>
      <c r="C875" s="147">
        <v>0</v>
      </c>
      <c r="D875" s="147"/>
    </row>
    <row r="876" s="232" customFormat="1" customHeight="1" spans="1:4">
      <c r="A876" s="145">
        <v>2130321</v>
      </c>
      <c r="B876" s="148" t="s">
        <v>711</v>
      </c>
      <c r="C876" s="147">
        <v>150</v>
      </c>
      <c r="D876" s="147"/>
    </row>
    <row r="877" s="136" customFormat="1" customHeight="1" spans="1:4">
      <c r="A877" s="145">
        <v>2130322</v>
      </c>
      <c r="B877" s="148" t="s">
        <v>712</v>
      </c>
      <c r="C877" s="147">
        <v>0</v>
      </c>
      <c r="D877" s="147"/>
    </row>
    <row r="878" s="136" customFormat="1" customHeight="1" spans="1:4">
      <c r="A878" s="145">
        <v>2130333</v>
      </c>
      <c r="B878" s="148" t="s">
        <v>685</v>
      </c>
      <c r="C878" s="147">
        <v>0</v>
      </c>
      <c r="D878" s="147"/>
    </row>
    <row r="879" s="136" customFormat="1" customHeight="1" spans="1:4">
      <c r="A879" s="145">
        <v>2130334</v>
      </c>
      <c r="B879" s="148" t="s">
        <v>713</v>
      </c>
      <c r="C879" s="147">
        <v>0</v>
      </c>
      <c r="D879" s="147"/>
    </row>
    <row r="880" s="136" customFormat="1" customHeight="1" spans="1:4">
      <c r="A880" s="145">
        <v>2130335</v>
      </c>
      <c r="B880" s="148" t="s">
        <v>714</v>
      </c>
      <c r="C880" s="147">
        <v>0</v>
      </c>
      <c r="D880" s="147"/>
    </row>
    <row r="881" s="136" customFormat="1" customHeight="1" spans="1:4">
      <c r="A881" s="145"/>
      <c r="B881" s="148" t="s">
        <v>715</v>
      </c>
      <c r="C881" s="147"/>
      <c r="D881" s="147"/>
    </row>
    <row r="882" s="136" customFormat="1" customHeight="1" spans="1:4">
      <c r="A882" s="145"/>
      <c r="B882" s="148" t="s">
        <v>716</v>
      </c>
      <c r="C882" s="147"/>
      <c r="D882" s="147"/>
    </row>
    <row r="883" s="136" customFormat="1" customHeight="1" spans="1:4">
      <c r="A883" s="145">
        <v>2130399</v>
      </c>
      <c r="B883" s="148" t="s">
        <v>717</v>
      </c>
      <c r="C883" s="147">
        <v>7151</v>
      </c>
      <c r="D883" s="147">
        <v>7143</v>
      </c>
    </row>
    <row r="884" s="136" customFormat="1" customHeight="1" spans="1:4">
      <c r="A884" s="145">
        <v>21305</v>
      </c>
      <c r="B884" s="146" t="s">
        <v>718</v>
      </c>
      <c r="C884" s="147">
        <f>SUM(C885:C894)</f>
        <v>4037</v>
      </c>
      <c r="D884" s="147">
        <f>SUM(D885:D894)</f>
        <v>1102</v>
      </c>
    </row>
    <row r="885" s="136" customFormat="1" customHeight="1" spans="1:4">
      <c r="A885" s="145">
        <v>2130501</v>
      </c>
      <c r="B885" s="148" t="s">
        <v>57</v>
      </c>
      <c r="C885" s="147">
        <v>519</v>
      </c>
      <c r="D885" s="147"/>
    </row>
    <row r="886" s="136" customFormat="1" customHeight="1" spans="1:4">
      <c r="A886" s="145">
        <v>2130502</v>
      </c>
      <c r="B886" s="148" t="s">
        <v>58</v>
      </c>
      <c r="C886" s="147">
        <v>35</v>
      </c>
      <c r="D886" s="147"/>
    </row>
    <row r="887" s="136" customFormat="1" customHeight="1" spans="1:4">
      <c r="A887" s="145">
        <v>2130503</v>
      </c>
      <c r="B887" s="148" t="s">
        <v>59</v>
      </c>
      <c r="C887" s="147">
        <v>0</v>
      </c>
      <c r="D887" s="147"/>
    </row>
    <row r="888" s="136" customFormat="1" customHeight="1" spans="1:4">
      <c r="A888" s="145">
        <v>2130504</v>
      </c>
      <c r="B888" s="148" t="s">
        <v>719</v>
      </c>
      <c r="C888" s="147">
        <v>0</v>
      </c>
      <c r="D888" s="147"/>
    </row>
    <row r="889" s="136" customFormat="1" customHeight="1" spans="1:4">
      <c r="A889" s="145">
        <v>2130505</v>
      </c>
      <c r="B889" s="148" t="s">
        <v>720</v>
      </c>
      <c r="C889" s="147">
        <v>0</v>
      </c>
      <c r="D889" s="147"/>
    </row>
    <row r="890" s="136" customFormat="1" customHeight="1" spans="1:4">
      <c r="A890" s="145">
        <v>2130506</v>
      </c>
      <c r="B890" s="148" t="s">
        <v>721</v>
      </c>
      <c r="C890" s="147">
        <v>0</v>
      </c>
      <c r="D890" s="147"/>
    </row>
    <row r="891" s="136" customFormat="1" customHeight="1" spans="1:4">
      <c r="A891" s="145">
        <v>2130507</v>
      </c>
      <c r="B891" s="148" t="s">
        <v>722</v>
      </c>
      <c r="C891" s="147">
        <v>0</v>
      </c>
      <c r="D891" s="147"/>
    </row>
    <row r="892" s="136" customFormat="1" customHeight="1" spans="1:4">
      <c r="A892" s="145">
        <v>2130508</v>
      </c>
      <c r="B892" s="148" t="s">
        <v>723</v>
      </c>
      <c r="C892" s="147">
        <v>0</v>
      </c>
      <c r="D892" s="147"/>
    </row>
    <row r="893" s="136" customFormat="1" customHeight="1" spans="1:4">
      <c r="A893" s="145">
        <v>2130550</v>
      </c>
      <c r="B893" s="148" t="s">
        <v>724</v>
      </c>
      <c r="C893" s="147">
        <v>39</v>
      </c>
      <c r="D893" s="147"/>
    </row>
    <row r="894" s="136" customFormat="1" customHeight="1" spans="1:4">
      <c r="A894" s="145">
        <v>2130599</v>
      </c>
      <c r="B894" s="148" t="s">
        <v>725</v>
      </c>
      <c r="C894" s="147">
        <v>3444</v>
      </c>
      <c r="D894" s="147">
        <v>1102</v>
      </c>
    </row>
    <row r="895" s="136" customFormat="1" customHeight="1" spans="1:4">
      <c r="A895" s="145">
        <v>21307</v>
      </c>
      <c r="B895" s="146" t="s">
        <v>726</v>
      </c>
      <c r="C895" s="147">
        <f>SUM(C896:C901)</f>
        <v>785</v>
      </c>
      <c r="D895" s="147">
        <f>SUM(D896:D901)</f>
        <v>512</v>
      </c>
    </row>
    <row r="896" s="136" customFormat="1" customHeight="1" spans="1:4">
      <c r="A896" s="145">
        <v>2130701</v>
      </c>
      <c r="B896" s="148" t="s">
        <v>727</v>
      </c>
      <c r="C896" s="147">
        <v>522</v>
      </c>
      <c r="D896" s="147">
        <v>512</v>
      </c>
    </row>
    <row r="897" s="136" customFormat="1" customHeight="1" spans="1:4">
      <c r="A897" s="145">
        <v>2130704</v>
      </c>
      <c r="B897" s="148" t="s">
        <v>728</v>
      </c>
      <c r="C897" s="147">
        <v>0</v>
      </c>
      <c r="D897" s="147"/>
    </row>
    <row r="898" s="136" customFormat="1" customHeight="1" spans="1:4">
      <c r="A898" s="145">
        <v>2130705</v>
      </c>
      <c r="B898" s="148" t="s">
        <v>729</v>
      </c>
      <c r="C898" s="147">
        <v>263</v>
      </c>
      <c r="D898" s="147"/>
    </row>
    <row r="899" s="136" customFormat="1" customHeight="1" spans="1:4">
      <c r="A899" s="145">
        <v>2130706</v>
      </c>
      <c r="B899" s="148" t="s">
        <v>730</v>
      </c>
      <c r="C899" s="147">
        <v>0</v>
      </c>
      <c r="D899" s="147"/>
    </row>
    <row r="900" s="136" customFormat="1" customHeight="1" spans="1:4">
      <c r="A900" s="145">
        <v>2130707</v>
      </c>
      <c r="B900" s="148" t="s">
        <v>731</v>
      </c>
      <c r="C900" s="147">
        <v>0</v>
      </c>
      <c r="D900" s="147"/>
    </row>
    <row r="901" s="136" customFormat="1" customHeight="1" spans="1:4">
      <c r="A901" s="145">
        <v>2130799</v>
      </c>
      <c r="B901" s="148" t="s">
        <v>732</v>
      </c>
      <c r="C901" s="147">
        <v>0</v>
      </c>
      <c r="D901" s="147"/>
    </row>
    <row r="902" s="136" customFormat="1" customHeight="1" spans="1:4">
      <c r="A902" s="145">
        <v>21308</v>
      </c>
      <c r="B902" s="146" t="s">
        <v>733</v>
      </c>
      <c r="C902" s="147">
        <f>SUM(C903:C908)</f>
        <v>559</v>
      </c>
      <c r="D902" s="147">
        <f>SUM(D903:D908)</f>
        <v>559</v>
      </c>
    </row>
    <row r="903" s="136" customFormat="1" customHeight="1" spans="1:4">
      <c r="A903" s="145">
        <v>2130801</v>
      </c>
      <c r="B903" s="148" t="s">
        <v>734</v>
      </c>
      <c r="C903" s="147">
        <v>0</v>
      </c>
      <c r="D903" s="147"/>
    </row>
    <row r="904" s="136" customFormat="1" customHeight="1" spans="1:4">
      <c r="A904" s="145">
        <v>2130802</v>
      </c>
      <c r="B904" s="148" t="s">
        <v>735</v>
      </c>
      <c r="C904" s="147">
        <v>0</v>
      </c>
      <c r="D904" s="147"/>
    </row>
    <row r="905" s="136" customFormat="1" customHeight="1" spans="1:4">
      <c r="A905" s="145">
        <v>2130803</v>
      </c>
      <c r="B905" s="148" t="s">
        <v>736</v>
      </c>
      <c r="C905" s="147">
        <v>373</v>
      </c>
      <c r="D905" s="147">
        <v>373</v>
      </c>
    </row>
    <row r="906" s="136" customFormat="1" customHeight="1" spans="1:4">
      <c r="A906" s="145">
        <v>2130804</v>
      </c>
      <c r="B906" s="148" t="s">
        <v>737</v>
      </c>
      <c r="C906" s="147">
        <v>186</v>
      </c>
      <c r="D906" s="147">
        <v>186</v>
      </c>
    </row>
    <row r="907" s="136" customFormat="1" customHeight="1" spans="1:4">
      <c r="A907" s="145">
        <v>2130805</v>
      </c>
      <c r="B907" s="148" t="s">
        <v>738</v>
      </c>
      <c r="C907" s="147">
        <v>0</v>
      </c>
      <c r="D907" s="147"/>
    </row>
    <row r="908" s="136" customFormat="1" customHeight="1" spans="1:4">
      <c r="A908" s="145">
        <v>2130899</v>
      </c>
      <c r="B908" s="148" t="s">
        <v>739</v>
      </c>
      <c r="C908" s="147">
        <v>0</v>
      </c>
      <c r="D908" s="147"/>
    </row>
    <row r="909" s="136" customFormat="1" customHeight="1" spans="1:4">
      <c r="A909" s="145">
        <v>21309</v>
      </c>
      <c r="B909" s="146" t="s">
        <v>740</v>
      </c>
      <c r="C909" s="147">
        <f>SUM(C910:C911)</f>
        <v>0</v>
      </c>
      <c r="D909" s="147">
        <f>SUM(D910:D911)</f>
        <v>0</v>
      </c>
    </row>
    <row r="910" s="136" customFormat="1" customHeight="1" spans="1:4">
      <c r="A910" s="145">
        <v>2130901</v>
      </c>
      <c r="B910" s="148" t="s">
        <v>741</v>
      </c>
      <c r="C910" s="147">
        <v>0</v>
      </c>
      <c r="D910" s="147"/>
    </row>
    <row r="911" s="136" customFormat="1" customHeight="1" spans="1:4">
      <c r="A911" s="145">
        <v>2130999</v>
      </c>
      <c r="B911" s="148" t="s">
        <v>742</v>
      </c>
      <c r="C911" s="147">
        <v>0</v>
      </c>
      <c r="D911" s="147"/>
    </row>
    <row r="912" s="136" customFormat="1" customHeight="1" spans="1:4">
      <c r="A912" s="145">
        <v>21399</v>
      </c>
      <c r="B912" s="146" t="s">
        <v>743</v>
      </c>
      <c r="C912" s="147">
        <f>SUM(C913:C914)</f>
        <v>25</v>
      </c>
      <c r="D912" s="147">
        <f>SUM(D913:D914)</f>
        <v>0</v>
      </c>
    </row>
    <row r="913" s="136" customFormat="1" customHeight="1" spans="1:4">
      <c r="A913" s="145">
        <v>2139901</v>
      </c>
      <c r="B913" s="148" t="s">
        <v>744</v>
      </c>
      <c r="C913" s="147">
        <v>0</v>
      </c>
      <c r="D913" s="147"/>
    </row>
    <row r="914" s="136" customFormat="1" customHeight="1" spans="1:4">
      <c r="A914" s="145">
        <v>2139999</v>
      </c>
      <c r="B914" s="148" t="s">
        <v>745</v>
      </c>
      <c r="C914" s="147">
        <v>25</v>
      </c>
      <c r="D914" s="147"/>
    </row>
    <row r="915" s="136" customFormat="1" customHeight="1" spans="1:4">
      <c r="A915" s="145">
        <v>214</v>
      </c>
      <c r="B915" s="146" t="s">
        <v>746</v>
      </c>
      <c r="C915" s="147">
        <f>C916+C939+C949+C959+C964+C971+C976</f>
        <v>18130</v>
      </c>
      <c r="D915" s="147">
        <f>D916+D939+D949+D959+D964+D971+D976</f>
        <v>0</v>
      </c>
    </row>
    <row r="916" s="136" customFormat="1" customHeight="1" spans="1:4">
      <c r="A916" s="145">
        <v>21401</v>
      </c>
      <c r="B916" s="146" t="s">
        <v>747</v>
      </c>
      <c r="C916" s="147">
        <f>SUM(C917:C938)</f>
        <v>18056</v>
      </c>
      <c r="D916" s="147">
        <f>SUM(D917:D938)</f>
        <v>0</v>
      </c>
    </row>
    <row r="917" s="136" customFormat="1" customHeight="1" spans="1:4">
      <c r="A917" s="145">
        <v>2140101</v>
      </c>
      <c r="B917" s="148" t="s">
        <v>57</v>
      </c>
      <c r="C917" s="147">
        <v>3843</v>
      </c>
      <c r="D917" s="147"/>
    </row>
    <row r="918" s="136" customFormat="1" customHeight="1" spans="1:4">
      <c r="A918" s="145">
        <v>2140102</v>
      </c>
      <c r="B918" s="148" t="s">
        <v>58</v>
      </c>
      <c r="C918" s="147">
        <v>57</v>
      </c>
      <c r="D918" s="147"/>
    </row>
    <row r="919" s="136" customFormat="1" customHeight="1" spans="1:4">
      <c r="A919" s="145">
        <v>2140103</v>
      </c>
      <c r="B919" s="148" t="s">
        <v>59</v>
      </c>
      <c r="C919" s="147">
        <v>0</v>
      </c>
      <c r="D919" s="147"/>
    </row>
    <row r="920" s="136" customFormat="1" customHeight="1" spans="1:4">
      <c r="A920" s="145">
        <v>2140104</v>
      </c>
      <c r="B920" s="148" t="s">
        <v>748</v>
      </c>
      <c r="C920" s="147">
        <v>354</v>
      </c>
      <c r="D920" s="147"/>
    </row>
    <row r="921" s="136" customFormat="1" customHeight="1" spans="1:4">
      <c r="A921" s="145">
        <v>2140106</v>
      </c>
      <c r="B921" s="148" t="s">
        <v>749</v>
      </c>
      <c r="C921" s="147">
        <v>12606</v>
      </c>
      <c r="D921" s="147"/>
    </row>
    <row r="922" s="136" customFormat="1" customHeight="1" spans="1:4">
      <c r="A922" s="145">
        <v>2140109</v>
      </c>
      <c r="B922" s="148" t="s">
        <v>750</v>
      </c>
      <c r="C922" s="147">
        <v>0</v>
      </c>
      <c r="D922" s="147"/>
    </row>
    <row r="923" s="136" customFormat="1" customHeight="1" spans="1:4">
      <c r="A923" s="145">
        <v>2140110</v>
      </c>
      <c r="B923" s="148" t="s">
        <v>751</v>
      </c>
      <c r="C923" s="147">
        <v>75</v>
      </c>
      <c r="D923" s="147"/>
    </row>
    <row r="924" s="136" customFormat="1" customHeight="1" spans="1:4">
      <c r="A924" s="145">
        <v>2140111</v>
      </c>
      <c r="B924" s="148" t="s">
        <v>752</v>
      </c>
      <c r="C924" s="147">
        <v>0</v>
      </c>
      <c r="D924" s="147"/>
    </row>
    <row r="925" s="136" customFormat="1" customHeight="1" spans="1:4">
      <c r="A925" s="145">
        <v>2140112</v>
      </c>
      <c r="B925" s="148" t="s">
        <v>753</v>
      </c>
      <c r="C925" s="147">
        <v>860</v>
      </c>
      <c r="D925" s="147"/>
    </row>
    <row r="926" s="136" customFormat="1" customHeight="1" spans="1:4">
      <c r="A926" s="145">
        <v>2140114</v>
      </c>
      <c r="B926" s="148" t="s">
        <v>754</v>
      </c>
      <c r="C926" s="147">
        <v>0</v>
      </c>
      <c r="D926" s="147"/>
    </row>
    <row r="927" s="136" customFormat="1" customHeight="1" spans="1:4">
      <c r="A927" s="145">
        <v>2140122</v>
      </c>
      <c r="B927" s="148" t="s">
        <v>755</v>
      </c>
      <c r="C927" s="147">
        <v>0</v>
      </c>
      <c r="D927" s="147"/>
    </row>
    <row r="928" s="136" customFormat="1" customHeight="1" spans="1:4">
      <c r="A928" s="145">
        <v>2140123</v>
      </c>
      <c r="B928" s="148" t="s">
        <v>756</v>
      </c>
      <c r="C928" s="147">
        <v>9</v>
      </c>
      <c r="D928" s="147"/>
    </row>
    <row r="929" s="136" customFormat="1" customHeight="1" spans="1:4">
      <c r="A929" s="145">
        <v>2140127</v>
      </c>
      <c r="B929" s="148" t="s">
        <v>757</v>
      </c>
      <c r="C929" s="147">
        <v>0</v>
      </c>
      <c r="D929" s="147"/>
    </row>
    <row r="930" s="136" customFormat="1" customHeight="1" spans="1:4">
      <c r="A930" s="145">
        <v>2140128</v>
      </c>
      <c r="B930" s="148" t="s">
        <v>758</v>
      </c>
      <c r="C930" s="147">
        <v>0</v>
      </c>
      <c r="D930" s="147"/>
    </row>
    <row r="931" s="136" customFormat="1" customHeight="1" spans="1:4">
      <c r="A931" s="145">
        <v>2140129</v>
      </c>
      <c r="B931" s="148" t="s">
        <v>759</v>
      </c>
      <c r="C931" s="147">
        <v>0</v>
      </c>
      <c r="D931" s="147"/>
    </row>
    <row r="932" s="136" customFormat="1" customHeight="1" spans="1:4">
      <c r="A932" s="145">
        <v>2140130</v>
      </c>
      <c r="B932" s="148" t="s">
        <v>760</v>
      </c>
      <c r="C932" s="147">
        <v>0</v>
      </c>
      <c r="D932" s="147"/>
    </row>
    <row r="933" s="136" customFormat="1" customHeight="1" spans="1:4">
      <c r="A933" s="145">
        <v>2140131</v>
      </c>
      <c r="B933" s="148" t="s">
        <v>761</v>
      </c>
      <c r="C933" s="147">
        <v>10</v>
      </c>
      <c r="D933" s="147"/>
    </row>
    <row r="934" s="136" customFormat="1" customHeight="1" spans="1:4">
      <c r="A934" s="145">
        <v>2140133</v>
      </c>
      <c r="B934" s="148" t="s">
        <v>762</v>
      </c>
      <c r="C934" s="147">
        <v>0</v>
      </c>
      <c r="D934" s="147"/>
    </row>
    <row r="935" s="136" customFormat="1" customHeight="1" spans="1:4">
      <c r="A935" s="145">
        <v>2140136</v>
      </c>
      <c r="B935" s="148" t="s">
        <v>763</v>
      </c>
      <c r="C935" s="147">
        <v>21</v>
      </c>
      <c r="D935" s="147"/>
    </row>
    <row r="936" s="136" customFormat="1" customHeight="1" spans="1:4">
      <c r="A936" s="145">
        <v>2140138</v>
      </c>
      <c r="B936" s="148" t="s">
        <v>764</v>
      </c>
      <c r="C936" s="147">
        <v>0</v>
      </c>
      <c r="D936" s="147"/>
    </row>
    <row r="937" s="136" customFormat="1" customHeight="1" spans="1:4">
      <c r="A937" s="145">
        <v>2140139</v>
      </c>
      <c r="B937" s="148" t="s">
        <v>765</v>
      </c>
      <c r="C937" s="147">
        <v>0</v>
      </c>
      <c r="D937" s="147"/>
    </row>
    <row r="938" s="136" customFormat="1" customHeight="1" spans="1:4">
      <c r="A938" s="145">
        <v>2140199</v>
      </c>
      <c r="B938" s="148" t="s">
        <v>766</v>
      </c>
      <c r="C938" s="147">
        <v>221</v>
      </c>
      <c r="D938" s="147"/>
    </row>
    <row r="939" s="136" customFormat="1" customHeight="1" spans="1:4">
      <c r="A939" s="145">
        <v>21402</v>
      </c>
      <c r="B939" s="146" t="s">
        <v>767</v>
      </c>
      <c r="C939" s="147">
        <f>SUM(C940:C948)</f>
        <v>0</v>
      </c>
      <c r="D939" s="147">
        <f>SUM(D940:D948)</f>
        <v>0</v>
      </c>
    </row>
    <row r="940" s="136" customFormat="1" customHeight="1" spans="1:4">
      <c r="A940" s="145">
        <v>2140201</v>
      </c>
      <c r="B940" s="148" t="s">
        <v>57</v>
      </c>
      <c r="C940" s="147">
        <v>0</v>
      </c>
      <c r="D940" s="147"/>
    </row>
    <row r="941" s="136" customFormat="1" customHeight="1" spans="1:4">
      <c r="A941" s="145">
        <v>2140202</v>
      </c>
      <c r="B941" s="148" t="s">
        <v>58</v>
      </c>
      <c r="C941" s="147">
        <v>0</v>
      </c>
      <c r="D941" s="147"/>
    </row>
    <row r="942" s="136" customFormat="1" customHeight="1" spans="1:4">
      <c r="A942" s="145">
        <v>2140203</v>
      </c>
      <c r="B942" s="148" t="s">
        <v>59</v>
      </c>
      <c r="C942" s="147">
        <v>0</v>
      </c>
      <c r="D942" s="147"/>
    </row>
    <row r="943" s="136" customFormat="1" customHeight="1" spans="1:4">
      <c r="A943" s="145">
        <v>2140204</v>
      </c>
      <c r="B943" s="148" t="s">
        <v>768</v>
      </c>
      <c r="C943" s="147">
        <v>0</v>
      </c>
      <c r="D943" s="147"/>
    </row>
    <row r="944" s="136" customFormat="1" customHeight="1" spans="1:4">
      <c r="A944" s="145">
        <v>2140205</v>
      </c>
      <c r="B944" s="148" t="s">
        <v>769</v>
      </c>
      <c r="C944" s="147">
        <v>0</v>
      </c>
      <c r="D944" s="147"/>
    </row>
    <row r="945" s="136" customFormat="1" customHeight="1" spans="1:4">
      <c r="A945" s="145">
        <v>2140206</v>
      </c>
      <c r="B945" s="148" t="s">
        <v>770</v>
      </c>
      <c r="C945" s="147">
        <v>0</v>
      </c>
      <c r="D945" s="147"/>
    </row>
    <row r="946" s="136" customFormat="1" customHeight="1" spans="1:4">
      <c r="A946" s="145">
        <v>2140207</v>
      </c>
      <c r="B946" s="148" t="s">
        <v>771</v>
      </c>
      <c r="C946" s="147">
        <v>0</v>
      </c>
      <c r="D946" s="147"/>
    </row>
    <row r="947" s="136" customFormat="1" customHeight="1" spans="1:4">
      <c r="A947" s="145">
        <v>2140208</v>
      </c>
      <c r="B947" s="148" t="s">
        <v>772</v>
      </c>
      <c r="C947" s="147">
        <v>0</v>
      </c>
      <c r="D947" s="147"/>
    </row>
    <row r="948" s="136" customFormat="1" customHeight="1" spans="1:4">
      <c r="A948" s="145">
        <v>2140299</v>
      </c>
      <c r="B948" s="148" t="s">
        <v>773</v>
      </c>
      <c r="C948" s="147">
        <v>0</v>
      </c>
      <c r="D948" s="147"/>
    </row>
    <row r="949" s="136" customFormat="1" customHeight="1" spans="1:4">
      <c r="A949" s="145">
        <v>21403</v>
      </c>
      <c r="B949" s="146" t="s">
        <v>774</v>
      </c>
      <c r="C949" s="147">
        <f>SUM(C950:C958)</f>
        <v>0</v>
      </c>
      <c r="D949" s="147">
        <f>SUM(D950:D958)</f>
        <v>0</v>
      </c>
    </row>
    <row r="950" s="136" customFormat="1" customHeight="1" spans="1:4">
      <c r="A950" s="145">
        <v>2140301</v>
      </c>
      <c r="B950" s="148" t="s">
        <v>57</v>
      </c>
      <c r="C950" s="147">
        <v>0</v>
      </c>
      <c r="D950" s="147"/>
    </row>
    <row r="951" s="136" customFormat="1" customHeight="1" spans="1:4">
      <c r="A951" s="145">
        <v>2140302</v>
      </c>
      <c r="B951" s="148" t="s">
        <v>58</v>
      </c>
      <c r="C951" s="147">
        <v>0</v>
      </c>
      <c r="D951" s="147"/>
    </row>
    <row r="952" s="136" customFormat="1" customHeight="1" spans="1:4">
      <c r="A952" s="145">
        <v>2140303</v>
      </c>
      <c r="B952" s="148" t="s">
        <v>59</v>
      </c>
      <c r="C952" s="147">
        <v>0</v>
      </c>
      <c r="D952" s="147"/>
    </row>
    <row r="953" s="136" customFormat="1" customHeight="1" spans="1:4">
      <c r="A953" s="145">
        <v>2140304</v>
      </c>
      <c r="B953" s="148" t="s">
        <v>775</v>
      </c>
      <c r="C953" s="147">
        <v>0</v>
      </c>
      <c r="D953" s="147"/>
    </row>
    <row r="954" s="136" customFormat="1" customHeight="1" spans="1:4">
      <c r="A954" s="145">
        <v>2140305</v>
      </c>
      <c r="B954" s="148" t="s">
        <v>776</v>
      </c>
      <c r="C954" s="147">
        <v>0</v>
      </c>
      <c r="D954" s="147"/>
    </row>
    <row r="955" s="136" customFormat="1" customHeight="1" spans="1:4">
      <c r="A955" s="145">
        <v>2140306</v>
      </c>
      <c r="B955" s="148" t="s">
        <v>777</v>
      </c>
      <c r="C955" s="147">
        <v>0</v>
      </c>
      <c r="D955" s="147"/>
    </row>
    <row r="956" s="136" customFormat="1" customHeight="1" spans="1:4">
      <c r="A956" s="145">
        <v>2140307</v>
      </c>
      <c r="B956" s="148" t="s">
        <v>778</v>
      </c>
      <c r="C956" s="147">
        <v>0</v>
      </c>
      <c r="D956" s="147"/>
    </row>
    <row r="957" s="136" customFormat="1" customHeight="1" spans="1:4">
      <c r="A957" s="145">
        <v>2140308</v>
      </c>
      <c r="B957" s="148" t="s">
        <v>779</v>
      </c>
      <c r="C957" s="147">
        <v>0</v>
      </c>
      <c r="D957" s="147"/>
    </row>
    <row r="958" s="136" customFormat="1" customHeight="1" spans="1:4">
      <c r="A958" s="145">
        <v>2140399</v>
      </c>
      <c r="B958" s="148" t="s">
        <v>780</v>
      </c>
      <c r="C958" s="147">
        <v>0</v>
      </c>
      <c r="D958" s="147"/>
    </row>
    <row r="959" s="136" customFormat="1" customHeight="1" spans="1:4">
      <c r="A959" s="145">
        <v>21404</v>
      </c>
      <c r="B959" s="146" t="s">
        <v>781</v>
      </c>
      <c r="C959" s="147">
        <f>SUM(C960:C963)</f>
        <v>61</v>
      </c>
      <c r="D959" s="147">
        <f>SUM(D960:D963)</f>
        <v>0</v>
      </c>
    </row>
    <row r="960" s="136" customFormat="1" customHeight="1" spans="1:4">
      <c r="A960" s="145">
        <v>2140401</v>
      </c>
      <c r="B960" s="148" t="s">
        <v>782</v>
      </c>
      <c r="C960" s="147">
        <v>0</v>
      </c>
      <c r="D960" s="147"/>
    </row>
    <row r="961" s="136" customFormat="1" customHeight="1" spans="1:4">
      <c r="A961" s="145">
        <v>2140402</v>
      </c>
      <c r="B961" s="148" t="s">
        <v>783</v>
      </c>
      <c r="C961" s="147">
        <v>0</v>
      </c>
      <c r="D961" s="147"/>
    </row>
    <row r="962" s="136" customFormat="1" customHeight="1" spans="1:4">
      <c r="A962" s="145">
        <v>2140403</v>
      </c>
      <c r="B962" s="148" t="s">
        <v>784</v>
      </c>
      <c r="C962" s="147">
        <v>0</v>
      </c>
      <c r="D962" s="147"/>
    </row>
    <row r="963" s="136" customFormat="1" customHeight="1" spans="1:4">
      <c r="A963" s="145">
        <v>2140499</v>
      </c>
      <c r="B963" s="148" t="s">
        <v>785</v>
      </c>
      <c r="C963" s="147">
        <v>61</v>
      </c>
      <c r="D963" s="147"/>
    </row>
    <row r="964" s="136" customFormat="1" customHeight="1" spans="1:4">
      <c r="A964" s="145">
        <v>21405</v>
      </c>
      <c r="B964" s="146" t="s">
        <v>786</v>
      </c>
      <c r="C964" s="147">
        <f>SUM(C965:C970)</f>
        <v>13</v>
      </c>
      <c r="D964" s="147">
        <f>SUM(D965:D970)</f>
        <v>0</v>
      </c>
    </row>
    <row r="965" s="136" customFormat="1" customHeight="1" spans="1:4">
      <c r="A965" s="145">
        <v>2140501</v>
      </c>
      <c r="B965" s="148" t="s">
        <v>57</v>
      </c>
      <c r="C965" s="147">
        <v>0</v>
      </c>
      <c r="D965" s="147"/>
    </row>
    <row r="966" s="136" customFormat="1" customHeight="1" spans="1:4">
      <c r="A966" s="145">
        <v>2140502</v>
      </c>
      <c r="B966" s="148" t="s">
        <v>58</v>
      </c>
      <c r="C966" s="147">
        <v>13</v>
      </c>
      <c r="D966" s="147"/>
    </row>
    <row r="967" s="136" customFormat="1" customHeight="1" spans="1:4">
      <c r="A967" s="145">
        <v>2140503</v>
      </c>
      <c r="B967" s="148" t="s">
        <v>59</v>
      </c>
      <c r="C967" s="147">
        <v>0</v>
      </c>
      <c r="D967" s="147"/>
    </row>
    <row r="968" s="136" customFormat="1" customHeight="1" spans="1:4">
      <c r="A968" s="145">
        <v>2140504</v>
      </c>
      <c r="B968" s="148" t="s">
        <v>772</v>
      </c>
      <c r="C968" s="147">
        <v>0</v>
      </c>
      <c r="D968" s="147"/>
    </row>
    <row r="969" s="136" customFormat="1" customHeight="1" spans="1:4">
      <c r="A969" s="145">
        <v>2140505</v>
      </c>
      <c r="B969" s="148" t="s">
        <v>787</v>
      </c>
      <c r="C969" s="147">
        <v>0</v>
      </c>
      <c r="D969" s="147"/>
    </row>
    <row r="970" s="136" customFormat="1" customHeight="1" spans="1:4">
      <c r="A970" s="145">
        <v>2140599</v>
      </c>
      <c r="B970" s="148" t="s">
        <v>788</v>
      </c>
      <c r="C970" s="147">
        <v>0</v>
      </c>
      <c r="D970" s="147"/>
    </row>
    <row r="971" s="136" customFormat="1" customHeight="1" spans="1:4">
      <c r="A971" s="145">
        <v>21406</v>
      </c>
      <c r="B971" s="146" t="s">
        <v>789</v>
      </c>
      <c r="C971" s="147">
        <f>SUM(C972:C975)</f>
        <v>0</v>
      </c>
      <c r="D971" s="147">
        <f>SUM(D972:D975)</f>
        <v>0</v>
      </c>
    </row>
    <row r="972" s="136" customFormat="1" customHeight="1" spans="1:4">
      <c r="A972" s="145">
        <v>2140601</v>
      </c>
      <c r="B972" s="148" t="s">
        <v>790</v>
      </c>
      <c r="C972" s="147">
        <v>0</v>
      </c>
      <c r="D972" s="147"/>
    </row>
    <row r="973" s="136" customFormat="1" customHeight="1" spans="1:4">
      <c r="A973" s="145">
        <v>2140602</v>
      </c>
      <c r="B973" s="148" t="s">
        <v>791</v>
      </c>
      <c r="C973" s="147">
        <v>0</v>
      </c>
      <c r="D973" s="147"/>
    </row>
    <row r="974" s="136" customFormat="1" customHeight="1" spans="1:4">
      <c r="A974" s="145">
        <v>2140603</v>
      </c>
      <c r="B974" s="148" t="s">
        <v>792</v>
      </c>
      <c r="C974" s="147">
        <v>0</v>
      </c>
      <c r="D974" s="147"/>
    </row>
    <row r="975" s="136" customFormat="1" customHeight="1" spans="1:4">
      <c r="A975" s="145">
        <v>2140699</v>
      </c>
      <c r="B975" s="148" t="s">
        <v>793</v>
      </c>
      <c r="C975" s="147">
        <v>0</v>
      </c>
      <c r="D975" s="147"/>
    </row>
    <row r="976" s="136" customFormat="1" customHeight="1" spans="1:4">
      <c r="A976" s="145">
        <v>21499</v>
      </c>
      <c r="B976" s="146" t="s">
        <v>794</v>
      </c>
      <c r="C976" s="147">
        <f>SUM(C977:C978)</f>
        <v>0</v>
      </c>
      <c r="D976" s="147">
        <f>SUM(D977:D978)</f>
        <v>0</v>
      </c>
    </row>
    <row r="977" s="136" customFormat="1" customHeight="1" spans="1:4">
      <c r="A977" s="145">
        <v>2149901</v>
      </c>
      <c r="B977" s="148" t="s">
        <v>795</v>
      </c>
      <c r="C977" s="147">
        <v>0</v>
      </c>
      <c r="D977" s="147"/>
    </row>
    <row r="978" s="136" customFormat="1" customHeight="1" spans="1:4">
      <c r="A978" s="145">
        <v>2149999</v>
      </c>
      <c r="B978" s="148" t="s">
        <v>796</v>
      </c>
      <c r="C978" s="147">
        <v>0</v>
      </c>
      <c r="D978" s="147"/>
    </row>
    <row r="979" s="136" customFormat="1" customHeight="1" spans="1:4">
      <c r="A979" s="145">
        <v>215</v>
      </c>
      <c r="B979" s="146" t="s">
        <v>797</v>
      </c>
      <c r="C979" s="147">
        <f>C980+C990+C1006+C1011+C1025+C1032+C1039</f>
        <v>3983</v>
      </c>
      <c r="D979" s="147">
        <f>D980+D990+D1006+D1011+D1025+D1032+D1039</f>
        <v>0</v>
      </c>
    </row>
    <row r="980" s="136" customFormat="1" customHeight="1" spans="1:4">
      <c r="A980" s="145">
        <v>21501</v>
      </c>
      <c r="B980" s="146" t="s">
        <v>798</v>
      </c>
      <c r="C980" s="147">
        <f>SUM(C981:C989)</f>
        <v>0</v>
      </c>
      <c r="D980" s="147">
        <f>SUM(D981:D989)</f>
        <v>0</v>
      </c>
    </row>
    <row r="981" s="136" customFormat="1" customHeight="1" spans="1:4">
      <c r="A981" s="145">
        <v>2150101</v>
      </c>
      <c r="B981" s="148" t="s">
        <v>57</v>
      </c>
      <c r="C981" s="147">
        <v>0</v>
      </c>
      <c r="D981" s="147"/>
    </row>
    <row r="982" s="136" customFormat="1" customHeight="1" spans="1:4">
      <c r="A982" s="145">
        <v>2150102</v>
      </c>
      <c r="B982" s="148" t="s">
        <v>58</v>
      </c>
      <c r="C982" s="147">
        <v>0</v>
      </c>
      <c r="D982" s="147"/>
    </row>
    <row r="983" s="136" customFormat="1" customHeight="1" spans="1:4">
      <c r="A983" s="145">
        <v>2150103</v>
      </c>
      <c r="B983" s="148" t="s">
        <v>59</v>
      </c>
      <c r="C983" s="147">
        <v>0</v>
      </c>
      <c r="D983" s="147"/>
    </row>
    <row r="984" s="136" customFormat="1" customHeight="1" spans="1:4">
      <c r="A984" s="145">
        <v>2150104</v>
      </c>
      <c r="B984" s="148" t="s">
        <v>799</v>
      </c>
      <c r="C984" s="147">
        <v>0</v>
      </c>
      <c r="D984" s="147"/>
    </row>
    <row r="985" s="136" customFormat="1" customHeight="1" spans="1:4">
      <c r="A985" s="145">
        <v>2150105</v>
      </c>
      <c r="B985" s="148" t="s">
        <v>800</v>
      </c>
      <c r="C985" s="147">
        <v>0</v>
      </c>
      <c r="D985" s="147"/>
    </row>
    <row r="986" s="136" customFormat="1" customHeight="1" spans="1:4">
      <c r="A986" s="145">
        <v>2150106</v>
      </c>
      <c r="B986" s="148" t="s">
        <v>801</v>
      </c>
      <c r="C986" s="147">
        <v>0</v>
      </c>
      <c r="D986" s="147"/>
    </row>
    <row r="987" s="136" customFormat="1" customHeight="1" spans="1:4">
      <c r="A987" s="145">
        <v>2150107</v>
      </c>
      <c r="B987" s="148" t="s">
        <v>802</v>
      </c>
      <c r="C987" s="147">
        <v>0</v>
      </c>
      <c r="D987" s="147"/>
    </row>
    <row r="988" s="136" customFormat="1" customHeight="1" spans="1:4">
      <c r="A988" s="145">
        <v>2150108</v>
      </c>
      <c r="B988" s="148" t="s">
        <v>803</v>
      </c>
      <c r="C988" s="147">
        <v>0</v>
      </c>
      <c r="D988" s="147"/>
    </row>
    <row r="989" s="136" customFormat="1" customHeight="1" spans="1:4">
      <c r="A989" s="145">
        <v>2150199</v>
      </c>
      <c r="B989" s="148" t="s">
        <v>804</v>
      </c>
      <c r="C989" s="147">
        <v>0</v>
      </c>
      <c r="D989" s="147"/>
    </row>
    <row r="990" s="136" customFormat="1" customHeight="1" spans="1:4">
      <c r="A990" s="145">
        <v>21502</v>
      </c>
      <c r="B990" s="146" t="s">
        <v>805</v>
      </c>
      <c r="C990" s="147">
        <f>SUM(C991:C1005)</f>
        <v>3294</v>
      </c>
      <c r="D990" s="147">
        <f>SUM(D991:D1005)</f>
        <v>0</v>
      </c>
    </row>
    <row r="991" s="136" customFormat="1" customHeight="1" spans="1:4">
      <c r="A991" s="145">
        <v>2150201</v>
      </c>
      <c r="B991" s="148" t="s">
        <v>57</v>
      </c>
      <c r="C991" s="147">
        <v>659</v>
      </c>
      <c r="D991" s="147"/>
    </row>
    <row r="992" s="136" customFormat="1" customHeight="1" spans="1:4">
      <c r="A992" s="145">
        <v>2150202</v>
      </c>
      <c r="B992" s="148" t="s">
        <v>58</v>
      </c>
      <c r="C992" s="147">
        <v>0</v>
      </c>
      <c r="D992" s="147"/>
    </row>
    <row r="993" s="136" customFormat="1" customHeight="1" spans="1:4">
      <c r="A993" s="145">
        <v>2150203</v>
      </c>
      <c r="B993" s="148" t="s">
        <v>59</v>
      </c>
      <c r="C993" s="147">
        <v>128</v>
      </c>
      <c r="D993" s="147"/>
    </row>
    <row r="994" s="136" customFormat="1" customHeight="1" spans="1:4">
      <c r="A994" s="145">
        <v>2150204</v>
      </c>
      <c r="B994" s="148" t="s">
        <v>806</v>
      </c>
      <c r="C994" s="147">
        <v>0</v>
      </c>
      <c r="D994" s="147"/>
    </row>
    <row r="995" s="136" customFormat="1" customHeight="1" spans="1:4">
      <c r="A995" s="145">
        <v>2150205</v>
      </c>
      <c r="B995" s="148" t="s">
        <v>807</v>
      </c>
      <c r="C995" s="147">
        <v>0</v>
      </c>
      <c r="D995" s="147"/>
    </row>
    <row r="996" s="136" customFormat="1" customHeight="1" spans="1:4">
      <c r="A996" s="145">
        <v>2150206</v>
      </c>
      <c r="B996" s="148" t="s">
        <v>808</v>
      </c>
      <c r="C996" s="147">
        <v>0</v>
      </c>
      <c r="D996" s="147"/>
    </row>
    <row r="997" s="232" customFormat="1" customHeight="1" spans="1:4">
      <c r="A997" s="145">
        <v>2150207</v>
      </c>
      <c r="B997" s="148" t="s">
        <v>809</v>
      </c>
      <c r="C997" s="147">
        <v>0</v>
      </c>
      <c r="D997" s="147"/>
    </row>
    <row r="998" s="136" customFormat="1" customHeight="1" spans="1:4">
      <c r="A998" s="145">
        <v>2150208</v>
      </c>
      <c r="B998" s="148" t="s">
        <v>810</v>
      </c>
      <c r="C998" s="147">
        <v>0</v>
      </c>
      <c r="D998" s="147"/>
    </row>
    <row r="999" s="136" customFormat="1" customHeight="1" spans="1:4">
      <c r="A999" s="145">
        <v>2150209</v>
      </c>
      <c r="B999" s="148" t="s">
        <v>811</v>
      </c>
      <c r="C999" s="147">
        <v>0</v>
      </c>
      <c r="D999" s="147"/>
    </row>
    <row r="1000" s="136" customFormat="1" customHeight="1" spans="1:4">
      <c r="A1000" s="145">
        <v>2150210</v>
      </c>
      <c r="B1000" s="148" t="s">
        <v>812</v>
      </c>
      <c r="C1000" s="147">
        <v>0</v>
      </c>
      <c r="D1000" s="147"/>
    </row>
    <row r="1001" s="136" customFormat="1" customHeight="1" spans="1:4">
      <c r="A1001" s="145">
        <v>2150212</v>
      </c>
      <c r="B1001" s="148" t="s">
        <v>813</v>
      </c>
      <c r="C1001" s="147">
        <v>0</v>
      </c>
      <c r="D1001" s="147"/>
    </row>
    <row r="1002" s="136" customFormat="1" customHeight="1" spans="1:4">
      <c r="A1002" s="145">
        <v>2150213</v>
      </c>
      <c r="B1002" s="148" t="s">
        <v>814</v>
      </c>
      <c r="C1002" s="147">
        <v>0</v>
      </c>
      <c r="D1002" s="147"/>
    </row>
    <row r="1003" s="136" customFormat="1" customHeight="1" spans="1:4">
      <c r="A1003" s="145">
        <v>2150214</v>
      </c>
      <c r="B1003" s="148" t="s">
        <v>815</v>
      </c>
      <c r="C1003" s="147">
        <v>0</v>
      </c>
      <c r="D1003" s="147"/>
    </row>
    <row r="1004" s="136" customFormat="1" customHeight="1" spans="1:4">
      <c r="A1004" s="145">
        <v>2150215</v>
      </c>
      <c r="B1004" s="148" t="s">
        <v>816</v>
      </c>
      <c r="C1004" s="147">
        <v>0</v>
      </c>
      <c r="D1004" s="147"/>
    </row>
    <row r="1005" s="136" customFormat="1" customHeight="1" spans="1:4">
      <c r="A1005" s="145">
        <v>2150299</v>
      </c>
      <c r="B1005" s="148" t="s">
        <v>817</v>
      </c>
      <c r="C1005" s="147">
        <v>2507</v>
      </c>
      <c r="D1005" s="147"/>
    </row>
    <row r="1006" s="136" customFormat="1" customHeight="1" spans="1:4">
      <c r="A1006" s="145">
        <v>21503</v>
      </c>
      <c r="B1006" s="146" t="s">
        <v>818</v>
      </c>
      <c r="C1006" s="147">
        <f>SUM(C1007:C1010)</f>
        <v>0</v>
      </c>
      <c r="D1006" s="147">
        <f>SUM(D1007:D1010)</f>
        <v>0</v>
      </c>
    </row>
    <row r="1007" s="136" customFormat="1" customHeight="1" spans="1:4">
      <c r="A1007" s="145">
        <v>2150301</v>
      </c>
      <c r="B1007" s="148" t="s">
        <v>57</v>
      </c>
      <c r="C1007" s="147">
        <v>0</v>
      </c>
      <c r="D1007" s="147"/>
    </row>
    <row r="1008" s="232" customFormat="1" customHeight="1" spans="1:4">
      <c r="A1008" s="145">
        <v>2150302</v>
      </c>
      <c r="B1008" s="148" t="s">
        <v>58</v>
      </c>
      <c r="C1008" s="147">
        <v>0</v>
      </c>
      <c r="D1008" s="147"/>
    </row>
    <row r="1009" s="136" customFormat="1" customHeight="1" spans="1:4">
      <c r="A1009" s="145">
        <v>2150303</v>
      </c>
      <c r="B1009" s="148" t="s">
        <v>59</v>
      </c>
      <c r="C1009" s="147">
        <v>0</v>
      </c>
      <c r="D1009" s="147"/>
    </row>
    <row r="1010" s="136" customFormat="1" customHeight="1" spans="1:4">
      <c r="A1010" s="145">
        <v>2150399</v>
      </c>
      <c r="B1010" s="148" t="s">
        <v>819</v>
      </c>
      <c r="C1010" s="147">
        <v>0</v>
      </c>
      <c r="D1010" s="147"/>
    </row>
    <row r="1011" s="136" customFormat="1" customHeight="1" spans="1:4">
      <c r="A1011" s="145">
        <v>21505</v>
      </c>
      <c r="B1011" s="146" t="s">
        <v>820</v>
      </c>
      <c r="C1011" s="147">
        <f>SUM(C1012:C1024)</f>
        <v>49</v>
      </c>
      <c r="D1011" s="147">
        <f>SUM(D1012:D1024)</f>
        <v>0</v>
      </c>
    </row>
    <row r="1012" s="136" customFormat="1" customHeight="1" spans="1:4">
      <c r="A1012" s="145">
        <v>2150501</v>
      </c>
      <c r="B1012" s="148" t="s">
        <v>57</v>
      </c>
      <c r="C1012" s="147">
        <v>0</v>
      </c>
      <c r="D1012" s="147"/>
    </row>
    <row r="1013" s="136" customFormat="1" customHeight="1" spans="1:4">
      <c r="A1013" s="145">
        <v>2150502</v>
      </c>
      <c r="B1013" s="148" t="s">
        <v>58</v>
      </c>
      <c r="C1013" s="147">
        <v>19</v>
      </c>
      <c r="D1013" s="147"/>
    </row>
    <row r="1014" s="136" customFormat="1" customHeight="1" spans="1:4">
      <c r="A1014" s="145">
        <v>2150503</v>
      </c>
      <c r="B1014" s="148" t="s">
        <v>59</v>
      </c>
      <c r="C1014" s="147">
        <v>0</v>
      </c>
      <c r="D1014" s="147"/>
    </row>
    <row r="1015" s="136" customFormat="1" customHeight="1" spans="1:4">
      <c r="A1015" s="145">
        <v>2150505</v>
      </c>
      <c r="B1015" s="148" t="s">
        <v>821</v>
      </c>
      <c r="C1015" s="147">
        <v>0</v>
      </c>
      <c r="D1015" s="147"/>
    </row>
    <row r="1016" s="136" customFormat="1" customHeight="1" spans="1:4">
      <c r="A1016" s="145">
        <v>2150506</v>
      </c>
      <c r="B1016" s="148" t="s">
        <v>822</v>
      </c>
      <c r="C1016" s="147">
        <v>0</v>
      </c>
      <c r="D1016" s="147"/>
    </row>
    <row r="1017" s="136" customFormat="1" customHeight="1" spans="1:4">
      <c r="A1017" s="145">
        <v>2150507</v>
      </c>
      <c r="B1017" s="148" t="s">
        <v>823</v>
      </c>
      <c r="C1017" s="147">
        <v>0</v>
      </c>
      <c r="D1017" s="147"/>
    </row>
    <row r="1018" s="136" customFormat="1" customHeight="1" spans="1:4">
      <c r="A1018" s="145">
        <v>2150508</v>
      </c>
      <c r="B1018" s="148" t="s">
        <v>824</v>
      </c>
      <c r="C1018" s="147">
        <v>0</v>
      </c>
      <c r="D1018" s="147"/>
    </row>
    <row r="1019" s="136" customFormat="1" customHeight="1" spans="1:4">
      <c r="A1019" s="145">
        <v>2150509</v>
      </c>
      <c r="B1019" s="148" t="s">
        <v>825</v>
      </c>
      <c r="C1019" s="147">
        <v>0</v>
      </c>
      <c r="D1019" s="147"/>
    </row>
    <row r="1020" s="136" customFormat="1" customHeight="1" spans="1:4">
      <c r="A1020" s="145">
        <v>2150510</v>
      </c>
      <c r="B1020" s="148" t="s">
        <v>826</v>
      </c>
      <c r="C1020" s="147">
        <v>0</v>
      </c>
      <c r="D1020" s="147"/>
    </row>
    <row r="1021" s="136" customFormat="1" customHeight="1" spans="1:4">
      <c r="A1021" s="145">
        <v>2150511</v>
      </c>
      <c r="B1021" s="148" t="s">
        <v>827</v>
      </c>
      <c r="C1021" s="147">
        <v>0</v>
      </c>
      <c r="D1021" s="147"/>
    </row>
    <row r="1022" s="136" customFormat="1" customHeight="1" spans="1:4">
      <c r="A1022" s="145">
        <v>2150513</v>
      </c>
      <c r="B1022" s="148" t="s">
        <v>772</v>
      </c>
      <c r="C1022" s="147">
        <v>0</v>
      </c>
      <c r="D1022" s="147"/>
    </row>
    <row r="1023" s="136" customFormat="1" customHeight="1" spans="1:4">
      <c r="A1023" s="145">
        <v>2150515</v>
      </c>
      <c r="B1023" s="148" t="s">
        <v>828</v>
      </c>
      <c r="C1023" s="147">
        <v>0</v>
      </c>
      <c r="D1023" s="147"/>
    </row>
    <row r="1024" s="136" customFormat="1" customHeight="1" spans="1:4">
      <c r="A1024" s="145">
        <v>2150599</v>
      </c>
      <c r="B1024" s="148" t="s">
        <v>829</v>
      </c>
      <c r="C1024" s="147">
        <v>30</v>
      </c>
      <c r="D1024" s="147"/>
    </row>
    <row r="1025" s="136" customFormat="1" customHeight="1" spans="1:4">
      <c r="A1025" s="145">
        <v>21507</v>
      </c>
      <c r="B1025" s="146" t="s">
        <v>830</v>
      </c>
      <c r="C1025" s="147">
        <f>SUM(C1026:C1031)</f>
        <v>640</v>
      </c>
      <c r="D1025" s="147">
        <f>SUM(D1026:D1031)</f>
        <v>0</v>
      </c>
    </row>
    <row r="1026" s="136" customFormat="1" customHeight="1" spans="1:4">
      <c r="A1026" s="145">
        <v>2150701</v>
      </c>
      <c r="B1026" s="148" t="s">
        <v>57</v>
      </c>
      <c r="C1026" s="147">
        <v>622</v>
      </c>
      <c r="D1026" s="147"/>
    </row>
    <row r="1027" s="136" customFormat="1" customHeight="1" spans="1:4">
      <c r="A1027" s="145">
        <v>2150702</v>
      </c>
      <c r="B1027" s="148" t="s">
        <v>58</v>
      </c>
      <c r="C1027" s="147">
        <v>18</v>
      </c>
      <c r="D1027" s="147"/>
    </row>
    <row r="1028" s="136" customFormat="1" customHeight="1" spans="1:4">
      <c r="A1028" s="145">
        <v>2150703</v>
      </c>
      <c r="B1028" s="148" t="s">
        <v>59</v>
      </c>
      <c r="C1028" s="147">
        <v>0</v>
      </c>
      <c r="D1028" s="147"/>
    </row>
    <row r="1029" s="136" customFormat="1" customHeight="1" spans="1:4">
      <c r="A1029" s="145">
        <v>2150704</v>
      </c>
      <c r="B1029" s="148" t="s">
        <v>831</v>
      </c>
      <c r="C1029" s="147">
        <v>0</v>
      </c>
      <c r="D1029" s="147"/>
    </row>
    <row r="1030" s="136" customFormat="1" customHeight="1" spans="1:4">
      <c r="A1030" s="145">
        <v>2150705</v>
      </c>
      <c r="B1030" s="148" t="s">
        <v>832</v>
      </c>
      <c r="C1030" s="147">
        <v>0</v>
      </c>
      <c r="D1030" s="147"/>
    </row>
    <row r="1031" s="136" customFormat="1" customHeight="1" spans="1:4">
      <c r="A1031" s="145">
        <v>2150799</v>
      </c>
      <c r="B1031" s="148" t="s">
        <v>833</v>
      </c>
      <c r="C1031" s="147">
        <v>0</v>
      </c>
      <c r="D1031" s="147"/>
    </row>
    <row r="1032" s="136" customFormat="1" customHeight="1" spans="1:4">
      <c r="A1032" s="145">
        <v>21508</v>
      </c>
      <c r="B1032" s="146" t="s">
        <v>834</v>
      </c>
      <c r="C1032" s="147">
        <f>SUM(C1033:C1038)</f>
        <v>0</v>
      </c>
      <c r="D1032" s="147">
        <f>SUM(D1033:D1038)</f>
        <v>0</v>
      </c>
    </row>
    <row r="1033" s="136" customFormat="1" customHeight="1" spans="1:4">
      <c r="A1033" s="145">
        <v>2150801</v>
      </c>
      <c r="B1033" s="148" t="s">
        <v>57</v>
      </c>
      <c r="C1033" s="147">
        <v>0</v>
      </c>
      <c r="D1033" s="147"/>
    </row>
    <row r="1034" s="136" customFormat="1" customHeight="1" spans="1:4">
      <c r="A1034" s="145">
        <v>2150802</v>
      </c>
      <c r="B1034" s="148" t="s">
        <v>58</v>
      </c>
      <c r="C1034" s="147">
        <v>0</v>
      </c>
      <c r="D1034" s="147"/>
    </row>
    <row r="1035" s="136" customFormat="1" customHeight="1" spans="1:4">
      <c r="A1035" s="145">
        <v>2150803</v>
      </c>
      <c r="B1035" s="148" t="s">
        <v>59</v>
      </c>
      <c r="C1035" s="147">
        <v>0</v>
      </c>
      <c r="D1035" s="147"/>
    </row>
    <row r="1036" s="136" customFormat="1" customHeight="1" spans="1:4">
      <c r="A1036" s="145">
        <v>2150804</v>
      </c>
      <c r="B1036" s="148" t="s">
        <v>835</v>
      </c>
      <c r="C1036" s="147">
        <v>0</v>
      </c>
      <c r="D1036" s="147"/>
    </row>
    <row r="1037" s="136" customFormat="1" customHeight="1" spans="1:4">
      <c r="A1037" s="145">
        <v>2150805</v>
      </c>
      <c r="B1037" s="148" t="s">
        <v>836</v>
      </c>
      <c r="C1037" s="147">
        <v>0</v>
      </c>
      <c r="D1037" s="147"/>
    </row>
    <row r="1038" s="136" customFormat="1" customHeight="1" spans="1:4">
      <c r="A1038" s="145">
        <v>2150899</v>
      </c>
      <c r="B1038" s="148" t="s">
        <v>837</v>
      </c>
      <c r="C1038" s="147">
        <v>0</v>
      </c>
      <c r="D1038" s="147"/>
    </row>
    <row r="1039" s="232" customFormat="1" customHeight="1" spans="1:4">
      <c r="A1039" s="145">
        <v>21599</v>
      </c>
      <c r="B1039" s="146" t="s">
        <v>838</v>
      </c>
      <c r="C1039" s="147">
        <f>SUM(C1040:C1044)</f>
        <v>0</v>
      </c>
      <c r="D1039" s="147">
        <f>SUM(D1040:D1044)</f>
        <v>0</v>
      </c>
    </row>
    <row r="1040" s="136" customFormat="1" customHeight="1" spans="1:4">
      <c r="A1040" s="145">
        <v>2159901</v>
      </c>
      <c r="B1040" s="148" t="s">
        <v>839</v>
      </c>
      <c r="C1040" s="147">
        <v>0</v>
      </c>
      <c r="D1040" s="147"/>
    </row>
    <row r="1041" s="136" customFormat="1" customHeight="1" spans="1:4">
      <c r="A1041" s="145">
        <v>2159904</v>
      </c>
      <c r="B1041" s="148" t="s">
        <v>840</v>
      </c>
      <c r="C1041" s="147">
        <v>0</v>
      </c>
      <c r="D1041" s="147"/>
    </row>
    <row r="1042" s="136" customFormat="1" customHeight="1" spans="1:4">
      <c r="A1042" s="145">
        <v>2159905</v>
      </c>
      <c r="B1042" s="148" t="s">
        <v>841</v>
      </c>
      <c r="C1042" s="147">
        <v>0</v>
      </c>
      <c r="D1042" s="147"/>
    </row>
    <row r="1043" s="136" customFormat="1" customHeight="1" spans="1:4">
      <c r="A1043" s="145">
        <v>2159906</v>
      </c>
      <c r="B1043" s="148" t="s">
        <v>842</v>
      </c>
      <c r="C1043" s="147">
        <v>0</v>
      </c>
      <c r="D1043" s="147"/>
    </row>
    <row r="1044" s="136" customFormat="1" customHeight="1" spans="1:4">
      <c r="A1044" s="145">
        <v>2159999</v>
      </c>
      <c r="B1044" s="148" t="s">
        <v>843</v>
      </c>
      <c r="C1044" s="147">
        <v>0</v>
      </c>
      <c r="D1044" s="147"/>
    </row>
    <row r="1045" s="136" customFormat="1" customHeight="1" spans="1:4">
      <c r="A1045" s="145">
        <v>216</v>
      </c>
      <c r="B1045" s="146" t="s">
        <v>844</v>
      </c>
      <c r="C1045" s="147">
        <f>C1046+C1056+C1062</f>
        <v>403</v>
      </c>
      <c r="D1045" s="147">
        <f>D1046+D1056+D1062</f>
        <v>0</v>
      </c>
    </row>
    <row r="1046" s="136" customFormat="1" customHeight="1" spans="1:4">
      <c r="A1046" s="145">
        <v>21602</v>
      </c>
      <c r="B1046" s="146" t="s">
        <v>845</v>
      </c>
      <c r="C1046" s="147">
        <f>SUM(C1047:C1055)</f>
        <v>403</v>
      </c>
      <c r="D1046" s="147">
        <f>SUM(D1047:D1055)</f>
        <v>0</v>
      </c>
    </row>
    <row r="1047" s="136" customFormat="1" customHeight="1" spans="1:4">
      <c r="A1047" s="145">
        <v>2160201</v>
      </c>
      <c r="B1047" s="148" t="s">
        <v>57</v>
      </c>
      <c r="C1047" s="147">
        <v>403</v>
      </c>
      <c r="D1047" s="147"/>
    </row>
    <row r="1048" s="136" customFormat="1" customHeight="1" spans="1:4">
      <c r="A1048" s="145">
        <v>2160202</v>
      </c>
      <c r="B1048" s="148" t="s">
        <v>58</v>
      </c>
      <c r="C1048" s="147">
        <v>0</v>
      </c>
      <c r="D1048" s="147"/>
    </row>
    <row r="1049" s="232" customFormat="1" customHeight="1" spans="1:4">
      <c r="A1049" s="145">
        <v>2160203</v>
      </c>
      <c r="B1049" s="148" t="s">
        <v>59</v>
      </c>
      <c r="C1049" s="147">
        <v>0</v>
      </c>
      <c r="D1049" s="147"/>
    </row>
    <row r="1050" s="136" customFormat="1" customHeight="1" spans="1:4">
      <c r="A1050" s="145">
        <v>2160216</v>
      </c>
      <c r="B1050" s="148" t="s">
        <v>846</v>
      </c>
      <c r="C1050" s="147">
        <v>0</v>
      </c>
      <c r="D1050" s="147"/>
    </row>
    <row r="1051" s="136" customFormat="1" customHeight="1" spans="1:4">
      <c r="A1051" s="145">
        <v>2160217</v>
      </c>
      <c r="B1051" s="148" t="s">
        <v>847</v>
      </c>
      <c r="C1051" s="147">
        <v>0</v>
      </c>
      <c r="D1051" s="147"/>
    </row>
    <row r="1052" s="136" customFormat="1" customHeight="1" spans="1:4">
      <c r="A1052" s="145">
        <v>2160218</v>
      </c>
      <c r="B1052" s="148" t="s">
        <v>848</v>
      </c>
      <c r="C1052" s="147">
        <v>0</v>
      </c>
      <c r="D1052" s="147"/>
    </row>
    <row r="1053" s="136" customFormat="1" customHeight="1" spans="1:4">
      <c r="A1053" s="145">
        <v>2160219</v>
      </c>
      <c r="B1053" s="148" t="s">
        <v>849</v>
      </c>
      <c r="C1053" s="147">
        <v>0</v>
      </c>
      <c r="D1053" s="147"/>
    </row>
    <row r="1054" s="136" customFormat="1" customHeight="1" spans="1:4">
      <c r="A1054" s="145">
        <v>2160250</v>
      </c>
      <c r="B1054" s="148" t="s">
        <v>66</v>
      </c>
      <c r="C1054" s="147">
        <v>0</v>
      </c>
      <c r="D1054" s="147"/>
    </row>
    <row r="1055" s="136" customFormat="1" customHeight="1" spans="1:4">
      <c r="A1055" s="145">
        <v>2160299</v>
      </c>
      <c r="B1055" s="148" t="s">
        <v>850</v>
      </c>
      <c r="C1055" s="147">
        <v>0</v>
      </c>
      <c r="D1055" s="147"/>
    </row>
    <row r="1056" s="136" customFormat="1" customHeight="1" spans="1:4">
      <c r="A1056" s="145">
        <v>21606</v>
      </c>
      <c r="B1056" s="146" t="s">
        <v>851</v>
      </c>
      <c r="C1056" s="147">
        <f>SUM(C1057:C1061)</f>
        <v>0</v>
      </c>
      <c r="D1056" s="147">
        <f>SUM(D1057:D1061)</f>
        <v>0</v>
      </c>
    </row>
    <row r="1057" s="136" customFormat="1" customHeight="1" spans="1:4">
      <c r="A1057" s="145">
        <v>2160601</v>
      </c>
      <c r="B1057" s="148" t="s">
        <v>57</v>
      </c>
      <c r="C1057" s="147">
        <v>0</v>
      </c>
      <c r="D1057" s="147"/>
    </row>
    <row r="1058" s="136" customFormat="1" customHeight="1" spans="1:4">
      <c r="A1058" s="145">
        <v>2160602</v>
      </c>
      <c r="B1058" s="148" t="s">
        <v>58</v>
      </c>
      <c r="C1058" s="147">
        <v>0</v>
      </c>
      <c r="D1058" s="147"/>
    </row>
    <row r="1059" s="232" customFormat="1" customHeight="1" spans="1:4">
      <c r="A1059" s="145">
        <v>2160603</v>
      </c>
      <c r="B1059" s="148" t="s">
        <v>59</v>
      </c>
      <c r="C1059" s="147">
        <v>0</v>
      </c>
      <c r="D1059" s="147"/>
    </row>
    <row r="1060" s="136" customFormat="1" customHeight="1" spans="1:4">
      <c r="A1060" s="145">
        <v>2160607</v>
      </c>
      <c r="B1060" s="148" t="s">
        <v>852</v>
      </c>
      <c r="C1060" s="147">
        <v>0</v>
      </c>
      <c r="D1060" s="147"/>
    </row>
    <row r="1061" s="136" customFormat="1" customHeight="1" spans="1:4">
      <c r="A1061" s="145">
        <v>2160699</v>
      </c>
      <c r="B1061" s="148" t="s">
        <v>853</v>
      </c>
      <c r="C1061" s="147">
        <v>0</v>
      </c>
      <c r="D1061" s="147"/>
    </row>
    <row r="1062" s="136" customFormat="1" customHeight="1" spans="1:4">
      <c r="A1062" s="145">
        <v>21699</v>
      </c>
      <c r="B1062" s="146" t="s">
        <v>854</v>
      </c>
      <c r="C1062" s="147">
        <f>SUM(C1063:C1064)</f>
        <v>0</v>
      </c>
      <c r="D1062" s="147">
        <f>SUM(D1063:D1064)</f>
        <v>0</v>
      </c>
    </row>
    <row r="1063" s="136" customFormat="1" customHeight="1" spans="1:4">
      <c r="A1063" s="145">
        <v>2169901</v>
      </c>
      <c r="B1063" s="148" t="s">
        <v>855</v>
      </c>
      <c r="C1063" s="147">
        <v>0</v>
      </c>
      <c r="D1063" s="147"/>
    </row>
    <row r="1064" s="232" customFormat="1" customHeight="1" spans="1:4">
      <c r="A1064" s="145">
        <v>2169999</v>
      </c>
      <c r="B1064" s="148" t="s">
        <v>856</v>
      </c>
      <c r="C1064" s="147">
        <v>0</v>
      </c>
      <c r="D1064" s="147"/>
    </row>
    <row r="1065" s="136" customFormat="1" customHeight="1" spans="1:4">
      <c r="A1065" s="145">
        <v>217</v>
      </c>
      <c r="B1065" s="146" t="s">
        <v>857</v>
      </c>
      <c r="C1065" s="147">
        <f>C1066+C1073+C1079</f>
        <v>201</v>
      </c>
      <c r="D1065" s="147">
        <f>D1066+D1073+D1079</f>
        <v>0</v>
      </c>
    </row>
    <row r="1066" s="136" customFormat="1" customHeight="1" spans="1:4">
      <c r="A1066" s="145">
        <v>21701</v>
      </c>
      <c r="B1066" s="146" t="s">
        <v>858</v>
      </c>
      <c r="C1066" s="147">
        <f>SUM(C1067:C1072)</f>
        <v>201</v>
      </c>
      <c r="D1066" s="147">
        <f>SUM(D1067:D1072)</f>
        <v>0</v>
      </c>
    </row>
    <row r="1067" s="136" customFormat="1" customHeight="1" spans="1:4">
      <c r="A1067" s="145">
        <v>2170101</v>
      </c>
      <c r="B1067" s="148" t="s">
        <v>57</v>
      </c>
      <c r="C1067" s="147">
        <v>152</v>
      </c>
      <c r="D1067" s="147"/>
    </row>
    <row r="1068" s="136" customFormat="1" customHeight="1" spans="1:4">
      <c r="A1068" s="145">
        <v>2170102</v>
      </c>
      <c r="B1068" s="148" t="s">
        <v>58</v>
      </c>
      <c r="C1068" s="147">
        <v>0</v>
      </c>
      <c r="D1068" s="147"/>
    </row>
    <row r="1069" s="136" customFormat="1" customHeight="1" spans="1:4">
      <c r="A1069" s="145">
        <v>2170103</v>
      </c>
      <c r="B1069" s="148" t="s">
        <v>59</v>
      </c>
      <c r="C1069" s="147">
        <v>0</v>
      </c>
      <c r="D1069" s="147"/>
    </row>
    <row r="1070" s="136" customFormat="1" customHeight="1" spans="1:4">
      <c r="A1070" s="145">
        <v>2170104</v>
      </c>
      <c r="B1070" s="148" t="s">
        <v>859</v>
      </c>
      <c r="C1070" s="147">
        <v>0</v>
      </c>
      <c r="D1070" s="147"/>
    </row>
    <row r="1071" s="136" customFormat="1" customHeight="1" spans="1:4">
      <c r="A1071" s="145">
        <v>2170150</v>
      </c>
      <c r="B1071" s="148" t="s">
        <v>66</v>
      </c>
      <c r="C1071" s="147">
        <v>14</v>
      </c>
      <c r="D1071" s="147"/>
    </row>
    <row r="1072" s="136" customFormat="1" customHeight="1" spans="1:4">
      <c r="A1072" s="145">
        <v>2170199</v>
      </c>
      <c r="B1072" s="148" t="s">
        <v>860</v>
      </c>
      <c r="C1072" s="147">
        <v>35</v>
      </c>
      <c r="D1072" s="147"/>
    </row>
    <row r="1073" s="136" customFormat="1" customHeight="1" spans="1:4">
      <c r="A1073" s="145">
        <v>21703</v>
      </c>
      <c r="B1073" s="146" t="s">
        <v>861</v>
      </c>
      <c r="C1073" s="147">
        <f>SUM(C1074:C1078)</f>
        <v>0</v>
      </c>
      <c r="D1073" s="147">
        <f>SUM(D1074:D1078)</f>
        <v>0</v>
      </c>
    </row>
    <row r="1074" s="136" customFormat="1" customHeight="1" spans="1:4">
      <c r="A1074" s="145">
        <v>2170301</v>
      </c>
      <c r="B1074" s="148" t="s">
        <v>862</v>
      </c>
      <c r="C1074" s="147">
        <v>0</v>
      </c>
      <c r="D1074" s="147"/>
    </row>
    <row r="1075" s="136" customFormat="1" customHeight="1" spans="1:4">
      <c r="A1075" s="145">
        <v>2170302</v>
      </c>
      <c r="B1075" s="148" t="s">
        <v>863</v>
      </c>
      <c r="C1075" s="147">
        <v>0</v>
      </c>
      <c r="D1075" s="147"/>
    </row>
    <row r="1076" s="136" customFormat="1" customHeight="1" spans="1:4">
      <c r="A1076" s="145">
        <v>2170303</v>
      </c>
      <c r="B1076" s="148" t="s">
        <v>864</v>
      </c>
      <c r="C1076" s="147">
        <v>0</v>
      </c>
      <c r="D1076" s="147"/>
    </row>
    <row r="1077" s="136" customFormat="1" customHeight="1" spans="1:4">
      <c r="A1077" s="145">
        <v>2170304</v>
      </c>
      <c r="B1077" s="148" t="s">
        <v>865</v>
      </c>
      <c r="C1077" s="147">
        <v>0</v>
      </c>
      <c r="D1077" s="147"/>
    </row>
    <row r="1078" s="136" customFormat="1" customHeight="1" spans="1:4">
      <c r="A1078" s="145">
        <v>2170399</v>
      </c>
      <c r="B1078" s="148" t="s">
        <v>866</v>
      </c>
      <c r="C1078" s="147">
        <v>0</v>
      </c>
      <c r="D1078" s="147"/>
    </row>
    <row r="1079" s="232" customFormat="1" customHeight="1" spans="1:4">
      <c r="A1079" s="145">
        <v>21799</v>
      </c>
      <c r="B1079" s="146" t="s">
        <v>867</v>
      </c>
      <c r="C1079" s="147"/>
      <c r="D1079" s="147"/>
    </row>
    <row r="1080" s="232" customFormat="1" customHeight="1" spans="1:4">
      <c r="A1080" s="145">
        <v>219</v>
      </c>
      <c r="B1080" s="146" t="s">
        <v>868</v>
      </c>
      <c r="C1080" s="147">
        <f>SUM(C1081:C1089)</f>
        <v>0</v>
      </c>
      <c r="D1080" s="147">
        <f>SUM(D1081:D1089)</f>
        <v>0</v>
      </c>
    </row>
    <row r="1081" s="136" customFormat="1" customHeight="1" spans="1:4">
      <c r="A1081" s="145">
        <v>21901</v>
      </c>
      <c r="B1081" s="146" t="s">
        <v>869</v>
      </c>
      <c r="C1081" s="147">
        <v>0</v>
      </c>
      <c r="D1081" s="147"/>
    </row>
    <row r="1082" s="136" customFormat="1" customHeight="1" spans="1:4">
      <c r="A1082" s="145">
        <v>21902</v>
      </c>
      <c r="B1082" s="146" t="s">
        <v>870</v>
      </c>
      <c r="C1082" s="147">
        <v>0</v>
      </c>
      <c r="D1082" s="147"/>
    </row>
    <row r="1083" s="136" customFormat="1" customHeight="1" spans="1:4">
      <c r="A1083" s="145">
        <v>21903</v>
      </c>
      <c r="B1083" s="146" t="s">
        <v>871</v>
      </c>
      <c r="C1083" s="147">
        <v>0</v>
      </c>
      <c r="D1083" s="147"/>
    </row>
    <row r="1084" s="136" customFormat="1" customHeight="1" spans="1:4">
      <c r="A1084" s="145">
        <v>21904</v>
      </c>
      <c r="B1084" s="146" t="s">
        <v>872</v>
      </c>
      <c r="C1084" s="147">
        <v>0</v>
      </c>
      <c r="D1084" s="147"/>
    </row>
    <row r="1085" s="136" customFormat="1" customHeight="1" spans="1:4">
      <c r="A1085" s="145">
        <v>21905</v>
      </c>
      <c r="B1085" s="146" t="s">
        <v>873</v>
      </c>
      <c r="C1085" s="147">
        <v>0</v>
      </c>
      <c r="D1085" s="147"/>
    </row>
    <row r="1086" s="136" customFormat="1" customHeight="1" spans="1:4">
      <c r="A1086" s="145">
        <v>21906</v>
      </c>
      <c r="B1086" s="146" t="s">
        <v>650</v>
      </c>
      <c r="C1086" s="147">
        <v>0</v>
      </c>
      <c r="D1086" s="147"/>
    </row>
    <row r="1087" s="136" customFormat="1" customHeight="1" spans="1:4">
      <c r="A1087" s="145">
        <v>21907</v>
      </c>
      <c r="B1087" s="146" t="s">
        <v>874</v>
      </c>
      <c r="C1087" s="147">
        <v>0</v>
      </c>
      <c r="D1087" s="147"/>
    </row>
    <row r="1088" s="136" customFormat="1" customHeight="1" spans="1:4">
      <c r="A1088" s="145">
        <v>21908</v>
      </c>
      <c r="B1088" s="146" t="s">
        <v>875</v>
      </c>
      <c r="C1088" s="147">
        <v>0</v>
      </c>
      <c r="D1088" s="147"/>
    </row>
    <row r="1089" s="136" customFormat="1" customHeight="1" spans="1:4">
      <c r="A1089" s="145">
        <v>21999</v>
      </c>
      <c r="B1089" s="146" t="s">
        <v>876</v>
      </c>
      <c r="C1089" s="147">
        <v>0</v>
      </c>
      <c r="D1089" s="147"/>
    </row>
    <row r="1090" s="232" customFormat="1" customHeight="1" spans="1:4">
      <c r="A1090" s="145">
        <v>220</v>
      </c>
      <c r="B1090" s="146" t="s">
        <v>877</v>
      </c>
      <c r="C1090" s="147">
        <f>C1091+C1118+C1133</f>
        <v>4435</v>
      </c>
      <c r="D1090" s="147">
        <f>D1091+D1118+D1133</f>
        <v>0</v>
      </c>
    </row>
    <row r="1091" s="136" customFormat="1" customHeight="1" spans="1:4">
      <c r="A1091" s="145">
        <v>22001</v>
      </c>
      <c r="B1091" s="146" t="s">
        <v>878</v>
      </c>
      <c r="C1091" s="147">
        <f>SUM(C1092:C1117)</f>
        <v>4097</v>
      </c>
      <c r="D1091" s="147">
        <f>SUM(D1092:D1109)</f>
        <v>0</v>
      </c>
    </row>
    <row r="1092" s="136" customFormat="1" customHeight="1" spans="1:4">
      <c r="A1092" s="145">
        <v>2200101</v>
      </c>
      <c r="B1092" s="148" t="s">
        <v>57</v>
      </c>
      <c r="C1092" s="147">
        <v>2082</v>
      </c>
      <c r="D1092" s="147"/>
    </row>
    <row r="1093" s="136" customFormat="1" customHeight="1" spans="1:4">
      <c r="A1093" s="145">
        <v>2200102</v>
      </c>
      <c r="B1093" s="148" t="s">
        <v>58</v>
      </c>
      <c r="C1093" s="147">
        <v>0</v>
      </c>
      <c r="D1093" s="147"/>
    </row>
    <row r="1094" s="136" customFormat="1" customHeight="1" spans="1:4">
      <c r="A1094" s="145">
        <v>2200103</v>
      </c>
      <c r="B1094" s="148" t="s">
        <v>59</v>
      </c>
      <c r="C1094" s="147">
        <v>0</v>
      </c>
      <c r="D1094" s="147"/>
    </row>
    <row r="1095" s="136" customFormat="1" customHeight="1" spans="1:4">
      <c r="A1095" s="145">
        <v>2200104</v>
      </c>
      <c r="B1095" s="148" t="s">
        <v>879</v>
      </c>
      <c r="C1095" s="147">
        <v>0</v>
      </c>
      <c r="D1095" s="147"/>
    </row>
    <row r="1096" s="136" customFormat="1" customHeight="1" spans="1:4">
      <c r="A1096" s="145">
        <v>2200105</v>
      </c>
      <c r="B1096" s="148" t="s">
        <v>880</v>
      </c>
      <c r="C1096" s="147">
        <v>0</v>
      </c>
      <c r="D1096" s="147"/>
    </row>
    <row r="1097" s="136" customFormat="1" customHeight="1" spans="1:4">
      <c r="A1097" s="145">
        <v>2200106</v>
      </c>
      <c r="B1097" s="148" t="s">
        <v>881</v>
      </c>
      <c r="C1097" s="147">
        <v>0</v>
      </c>
      <c r="D1097" s="147"/>
    </row>
    <row r="1098" s="136" customFormat="1" customHeight="1" spans="1:4">
      <c r="A1098" s="145">
        <v>2200107</v>
      </c>
      <c r="B1098" s="148" t="s">
        <v>882</v>
      </c>
      <c r="C1098" s="147">
        <v>0</v>
      </c>
      <c r="D1098" s="147"/>
    </row>
    <row r="1099" s="136" customFormat="1" customHeight="1" spans="1:4">
      <c r="A1099" s="145">
        <v>2200108</v>
      </c>
      <c r="B1099" s="148" t="s">
        <v>883</v>
      </c>
      <c r="C1099" s="147">
        <v>0</v>
      </c>
      <c r="D1099" s="147"/>
    </row>
    <row r="1100" s="136" customFormat="1" customHeight="1" spans="1:4">
      <c r="A1100" s="145">
        <v>2200109</v>
      </c>
      <c r="B1100" s="148" t="s">
        <v>884</v>
      </c>
      <c r="C1100" s="147">
        <v>0</v>
      </c>
      <c r="D1100" s="147"/>
    </row>
    <row r="1101" s="136" customFormat="1" customHeight="1" spans="1:4">
      <c r="A1101" s="145">
        <v>2200110</v>
      </c>
      <c r="B1101" s="148" t="s">
        <v>885</v>
      </c>
      <c r="C1101" s="147">
        <v>0</v>
      </c>
      <c r="D1101" s="147"/>
    </row>
    <row r="1102" s="136" customFormat="1" customHeight="1" spans="1:4">
      <c r="A1102" s="145">
        <v>2200112</v>
      </c>
      <c r="B1102" s="148" t="s">
        <v>886</v>
      </c>
      <c r="C1102" s="147">
        <v>0</v>
      </c>
      <c r="D1102" s="147"/>
    </row>
    <row r="1103" s="136" customFormat="1" customHeight="1" spans="1:4">
      <c r="A1103" s="145">
        <v>2200113</v>
      </c>
      <c r="B1103" s="148" t="s">
        <v>887</v>
      </c>
      <c r="C1103" s="147">
        <v>0</v>
      </c>
      <c r="D1103" s="147"/>
    </row>
    <row r="1104" s="136" customFormat="1" customHeight="1" spans="1:4">
      <c r="A1104" s="145">
        <v>2200114</v>
      </c>
      <c r="B1104" s="148" t="s">
        <v>888</v>
      </c>
      <c r="C1104" s="147">
        <v>0</v>
      </c>
      <c r="D1104" s="147"/>
    </row>
    <row r="1105" s="136" customFormat="1" customHeight="1" spans="1:4">
      <c r="A1105" s="145">
        <v>2200115</v>
      </c>
      <c r="B1105" s="148" t="s">
        <v>889</v>
      </c>
      <c r="C1105" s="147">
        <v>0</v>
      </c>
      <c r="D1105" s="147"/>
    </row>
    <row r="1106" s="232" customFormat="1" customHeight="1" spans="1:4">
      <c r="A1106" s="145">
        <v>2200116</v>
      </c>
      <c r="B1106" s="148" t="s">
        <v>890</v>
      </c>
      <c r="C1106" s="147">
        <v>0</v>
      </c>
      <c r="D1106" s="147"/>
    </row>
    <row r="1107" s="136" customFormat="1" customHeight="1" spans="1:4">
      <c r="A1107" s="145">
        <v>2200119</v>
      </c>
      <c r="B1107" s="148" t="s">
        <v>891</v>
      </c>
      <c r="C1107" s="147">
        <v>0</v>
      </c>
      <c r="D1107" s="147"/>
    </row>
    <row r="1108" s="136" customFormat="1" customHeight="1" spans="1:4">
      <c r="A1108" s="145">
        <v>2200150</v>
      </c>
      <c r="B1108" s="148" t="s">
        <v>892</v>
      </c>
      <c r="C1108" s="147"/>
      <c r="D1108" s="147"/>
    </row>
    <row r="1109" s="136" customFormat="1" customHeight="1" spans="1:4">
      <c r="A1109" s="145">
        <v>2200199</v>
      </c>
      <c r="B1109" s="148" t="s">
        <v>893</v>
      </c>
      <c r="C1109" s="147"/>
      <c r="D1109" s="147"/>
    </row>
    <row r="1110" s="136" customFormat="1" customHeight="1" spans="1:4">
      <c r="A1110" s="145">
        <v>2200215</v>
      </c>
      <c r="B1110" s="148" t="s">
        <v>894</v>
      </c>
      <c r="C1110" s="147">
        <v>0</v>
      </c>
      <c r="D1110" s="147"/>
    </row>
    <row r="1111" s="232" customFormat="1" customHeight="1" spans="1:4">
      <c r="A1111" s="145">
        <v>2200217</v>
      </c>
      <c r="B1111" s="148" t="s">
        <v>895</v>
      </c>
      <c r="C1111" s="147">
        <v>0</v>
      </c>
      <c r="D1111" s="147"/>
    </row>
    <row r="1112" s="136" customFormat="1" customHeight="1" spans="1:4">
      <c r="A1112" s="145">
        <v>2200218</v>
      </c>
      <c r="B1112" s="148" t="s">
        <v>896</v>
      </c>
      <c r="C1112" s="147">
        <v>0</v>
      </c>
      <c r="D1112" s="147"/>
    </row>
    <row r="1113" s="136" customFormat="1" customHeight="1" spans="1:4">
      <c r="A1113" s="145">
        <v>2200250</v>
      </c>
      <c r="B1113" s="148" t="s">
        <v>897</v>
      </c>
      <c r="C1113" s="147">
        <v>0</v>
      </c>
      <c r="D1113" s="147"/>
    </row>
    <row r="1114" s="136" customFormat="1" customHeight="1" spans="1:4">
      <c r="A1114" s="145">
        <v>2200299</v>
      </c>
      <c r="B1114" s="148" t="s">
        <v>898</v>
      </c>
      <c r="C1114" s="147">
        <v>0</v>
      </c>
      <c r="D1114" s="147"/>
    </row>
    <row r="1115" s="136" customFormat="1" customHeight="1" spans="1:4">
      <c r="A1115" s="145">
        <v>2200301</v>
      </c>
      <c r="B1115" s="148" t="s">
        <v>899</v>
      </c>
      <c r="C1115" s="147">
        <v>0</v>
      </c>
      <c r="D1115" s="147"/>
    </row>
    <row r="1116" s="136" customFormat="1" customHeight="1" spans="1:4">
      <c r="A1116" s="145">
        <v>2200302</v>
      </c>
      <c r="B1116" s="148" t="s">
        <v>66</v>
      </c>
      <c r="C1116" s="147">
        <v>2012</v>
      </c>
      <c r="D1116" s="147"/>
    </row>
    <row r="1117" s="136" customFormat="1" customHeight="1" spans="1:4">
      <c r="A1117" s="145">
        <v>2200303</v>
      </c>
      <c r="B1117" s="148" t="s">
        <v>900</v>
      </c>
      <c r="C1117" s="147">
        <v>3</v>
      </c>
      <c r="D1117" s="147"/>
    </row>
    <row r="1118" s="136" customFormat="1" customHeight="1" spans="1:4">
      <c r="A1118" s="145">
        <v>22005</v>
      </c>
      <c r="B1118" s="146" t="s">
        <v>901</v>
      </c>
      <c r="C1118" s="147">
        <f>SUM(C1119:C1132)</f>
        <v>338</v>
      </c>
      <c r="D1118" s="147">
        <f>SUM(D1119:D1132)</f>
        <v>0</v>
      </c>
    </row>
    <row r="1119" s="136" customFormat="1" customHeight="1" spans="1:4">
      <c r="A1119" s="145">
        <v>2200501</v>
      </c>
      <c r="B1119" s="148" t="s">
        <v>57</v>
      </c>
      <c r="C1119" s="147">
        <v>0</v>
      </c>
      <c r="D1119" s="147"/>
    </row>
    <row r="1120" s="136" customFormat="1" customHeight="1" spans="1:4">
      <c r="A1120" s="145">
        <v>2200502</v>
      </c>
      <c r="B1120" s="148" t="s">
        <v>58</v>
      </c>
      <c r="C1120" s="147">
        <v>55</v>
      </c>
      <c r="D1120" s="147"/>
    </row>
    <row r="1121" s="136" customFormat="1" customHeight="1" spans="1:4">
      <c r="A1121" s="145">
        <v>2200503</v>
      </c>
      <c r="B1121" s="148" t="s">
        <v>59</v>
      </c>
      <c r="C1121" s="147">
        <v>0</v>
      </c>
      <c r="D1121" s="147"/>
    </row>
    <row r="1122" s="136" customFormat="1" customHeight="1" spans="1:4">
      <c r="A1122" s="145">
        <v>2200504</v>
      </c>
      <c r="B1122" s="148" t="s">
        <v>902</v>
      </c>
      <c r="C1122" s="147">
        <v>188</v>
      </c>
      <c r="D1122" s="147"/>
    </row>
    <row r="1123" s="136" customFormat="1" customHeight="1" spans="1:4">
      <c r="A1123" s="145">
        <v>2200506</v>
      </c>
      <c r="B1123" s="148" t="s">
        <v>903</v>
      </c>
      <c r="C1123" s="147">
        <v>0</v>
      </c>
      <c r="D1123" s="147"/>
    </row>
    <row r="1124" s="136" customFormat="1" customHeight="1" spans="1:4">
      <c r="A1124" s="145">
        <v>2200507</v>
      </c>
      <c r="B1124" s="148" t="s">
        <v>904</v>
      </c>
      <c r="C1124" s="147">
        <v>0</v>
      </c>
      <c r="D1124" s="147"/>
    </row>
    <row r="1125" s="232" customFormat="1" customHeight="1" spans="1:4">
      <c r="A1125" s="145">
        <v>2200508</v>
      </c>
      <c r="B1125" s="148" t="s">
        <v>905</v>
      </c>
      <c r="C1125" s="147">
        <v>0</v>
      </c>
      <c r="D1125" s="147"/>
    </row>
    <row r="1126" s="136" customFormat="1" customHeight="1" spans="1:4">
      <c r="A1126" s="145">
        <v>2200509</v>
      </c>
      <c r="B1126" s="148" t="s">
        <v>906</v>
      </c>
      <c r="C1126" s="147">
        <v>95</v>
      </c>
      <c r="D1126" s="147"/>
    </row>
    <row r="1127" s="136" customFormat="1" customHeight="1" spans="1:4">
      <c r="A1127" s="145">
        <v>2200510</v>
      </c>
      <c r="B1127" s="148" t="s">
        <v>907</v>
      </c>
      <c r="C1127" s="147">
        <v>0</v>
      </c>
      <c r="D1127" s="147"/>
    </row>
    <row r="1128" s="136" customFormat="1" customHeight="1" spans="1:4">
      <c r="A1128" s="145">
        <v>2200511</v>
      </c>
      <c r="B1128" s="148" t="s">
        <v>908</v>
      </c>
      <c r="C1128" s="147">
        <v>0</v>
      </c>
      <c r="D1128" s="147"/>
    </row>
    <row r="1129" s="136" customFormat="1" customHeight="1" spans="1:4">
      <c r="A1129" s="145">
        <v>2200512</v>
      </c>
      <c r="B1129" s="148" t="s">
        <v>909</v>
      </c>
      <c r="C1129" s="147">
        <v>0</v>
      </c>
      <c r="D1129" s="147"/>
    </row>
    <row r="1130" s="136" customFormat="1" customHeight="1" spans="1:4">
      <c r="A1130" s="145">
        <v>2200513</v>
      </c>
      <c r="B1130" s="148" t="s">
        <v>910</v>
      </c>
      <c r="C1130" s="147">
        <v>0</v>
      </c>
      <c r="D1130" s="147"/>
    </row>
    <row r="1131" s="136" customFormat="1" customHeight="1" spans="1:4">
      <c r="A1131" s="145">
        <v>2200514</v>
      </c>
      <c r="B1131" s="148" t="s">
        <v>911</v>
      </c>
      <c r="C1131" s="147">
        <v>0</v>
      </c>
      <c r="D1131" s="147"/>
    </row>
    <row r="1132" s="136" customFormat="1" customHeight="1" spans="1:4">
      <c r="A1132" s="145">
        <v>2200599</v>
      </c>
      <c r="B1132" s="148" t="s">
        <v>912</v>
      </c>
      <c r="C1132" s="147">
        <v>0</v>
      </c>
      <c r="D1132" s="147"/>
    </row>
    <row r="1133" s="136" customFormat="1" customHeight="1" spans="1:4">
      <c r="A1133" s="145">
        <v>22099</v>
      </c>
      <c r="B1133" s="146" t="s">
        <v>913</v>
      </c>
      <c r="C1133" s="147"/>
      <c r="D1133" s="147"/>
    </row>
    <row r="1134" s="232" customFormat="1" customHeight="1" spans="1:4">
      <c r="A1134" s="145">
        <v>221</v>
      </c>
      <c r="B1134" s="146" t="s">
        <v>914</v>
      </c>
      <c r="C1134" s="147">
        <f>SUM(C1135,C1146,C1150)</f>
        <v>27160</v>
      </c>
      <c r="D1134" s="147">
        <f>SUM(D1135,D1146,D1150)</f>
        <v>4395</v>
      </c>
    </row>
    <row r="1135" s="136" customFormat="1" customHeight="1" spans="1:4">
      <c r="A1135" s="145">
        <v>22101</v>
      </c>
      <c r="B1135" s="146" t="s">
        <v>915</v>
      </c>
      <c r="C1135" s="147">
        <f>SUM(C1136:C1145)</f>
        <v>4395</v>
      </c>
      <c r="D1135" s="147">
        <f>SUM(D1136:D1145)</f>
        <v>4395</v>
      </c>
    </row>
    <row r="1136" s="136" customFormat="1" customHeight="1" spans="1:4">
      <c r="A1136" s="145">
        <v>2210101</v>
      </c>
      <c r="B1136" s="148" t="s">
        <v>916</v>
      </c>
      <c r="C1136" s="147">
        <v>0</v>
      </c>
      <c r="D1136" s="147"/>
    </row>
    <row r="1137" s="136" customFormat="1" customHeight="1" spans="1:4">
      <c r="A1137" s="145">
        <v>2210102</v>
      </c>
      <c r="B1137" s="148" t="s">
        <v>917</v>
      </c>
      <c r="C1137" s="147">
        <v>0</v>
      </c>
      <c r="D1137" s="147"/>
    </row>
    <row r="1138" s="136" customFormat="1" customHeight="1" spans="1:4">
      <c r="A1138" s="145">
        <v>2210103</v>
      </c>
      <c r="B1138" s="148" t="s">
        <v>918</v>
      </c>
      <c r="C1138" s="147">
        <v>0</v>
      </c>
      <c r="D1138" s="147"/>
    </row>
    <row r="1139" s="136" customFormat="1" customHeight="1" spans="1:4">
      <c r="A1139" s="145">
        <v>2210104</v>
      </c>
      <c r="B1139" s="148" t="s">
        <v>919</v>
      </c>
      <c r="C1139" s="147">
        <v>0</v>
      </c>
      <c r="D1139" s="147"/>
    </row>
    <row r="1140" s="136" customFormat="1" customHeight="1" spans="1:4">
      <c r="A1140" s="145">
        <v>2210105</v>
      </c>
      <c r="B1140" s="148" t="s">
        <v>920</v>
      </c>
      <c r="C1140" s="147">
        <v>0</v>
      </c>
      <c r="D1140" s="147"/>
    </row>
    <row r="1141" s="232" customFormat="1" customHeight="1" spans="1:4">
      <c r="A1141" s="145">
        <v>2210106</v>
      </c>
      <c r="B1141" s="148" t="s">
        <v>921</v>
      </c>
      <c r="C1141" s="147">
        <v>0</v>
      </c>
      <c r="D1141" s="147"/>
    </row>
    <row r="1142" s="136" customFormat="1" customHeight="1" spans="1:4">
      <c r="A1142" s="145">
        <v>2210107</v>
      </c>
      <c r="B1142" s="148" t="s">
        <v>922</v>
      </c>
      <c r="C1142" s="147">
        <v>0</v>
      </c>
      <c r="D1142" s="147"/>
    </row>
    <row r="1143" s="136" customFormat="1" customHeight="1" spans="1:4">
      <c r="A1143" s="145"/>
      <c r="B1143" s="148" t="s">
        <v>923</v>
      </c>
      <c r="C1143" s="147"/>
      <c r="D1143" s="147"/>
    </row>
    <row r="1144" s="136" customFormat="1" customHeight="1" spans="1:4">
      <c r="A1144" s="145"/>
      <c r="B1144" s="148" t="s">
        <v>924</v>
      </c>
      <c r="C1144" s="147"/>
      <c r="D1144" s="147"/>
    </row>
    <row r="1145" s="136" customFormat="1" customHeight="1" spans="1:4">
      <c r="A1145" s="145">
        <v>2210199</v>
      </c>
      <c r="B1145" s="148" t="s">
        <v>925</v>
      </c>
      <c r="C1145" s="147">
        <v>4395</v>
      </c>
      <c r="D1145" s="147">
        <v>4395</v>
      </c>
    </row>
    <row r="1146" s="136" customFormat="1" customHeight="1" spans="1:4">
      <c r="A1146" s="145">
        <v>22102</v>
      </c>
      <c r="B1146" s="146" t="s">
        <v>926</v>
      </c>
      <c r="C1146" s="147">
        <f>SUM(C1147:C1149)</f>
        <v>16907</v>
      </c>
      <c r="D1146" s="147">
        <f>SUM(D1147:D1149)</f>
        <v>0</v>
      </c>
    </row>
    <row r="1147" s="136" customFormat="1" customHeight="1" spans="1:4">
      <c r="A1147" s="145">
        <v>2210201</v>
      </c>
      <c r="B1147" s="148" t="s">
        <v>927</v>
      </c>
      <c r="C1147" s="147">
        <v>16907</v>
      </c>
      <c r="D1147" s="147"/>
    </row>
    <row r="1148" s="232" customFormat="1" customHeight="1" spans="1:4">
      <c r="A1148" s="145">
        <v>2210202</v>
      </c>
      <c r="B1148" s="148" t="s">
        <v>928</v>
      </c>
      <c r="C1148" s="147">
        <v>0</v>
      </c>
      <c r="D1148" s="147"/>
    </row>
    <row r="1149" s="136" customFormat="1" customHeight="1" spans="1:4">
      <c r="A1149" s="145">
        <v>2210203</v>
      </c>
      <c r="B1149" s="148" t="s">
        <v>929</v>
      </c>
      <c r="C1149" s="147">
        <v>0</v>
      </c>
      <c r="D1149" s="147"/>
    </row>
    <row r="1150" s="136" customFormat="1" customHeight="1" spans="1:4">
      <c r="A1150" s="145">
        <v>22103</v>
      </c>
      <c r="B1150" s="146" t="s">
        <v>930</v>
      </c>
      <c r="C1150" s="147">
        <f>SUM(C1151:C1153)</f>
        <v>5858</v>
      </c>
      <c r="D1150" s="147">
        <f>SUM(D1151:D1153)</f>
        <v>0</v>
      </c>
    </row>
    <row r="1151" s="136" customFormat="1" customHeight="1" spans="1:4">
      <c r="A1151" s="145">
        <v>2210301</v>
      </c>
      <c r="B1151" s="148" t="s">
        <v>931</v>
      </c>
      <c r="C1151" s="147">
        <v>0</v>
      </c>
      <c r="D1151" s="147"/>
    </row>
    <row r="1152" s="136" customFormat="1" customHeight="1" spans="1:4">
      <c r="A1152" s="145">
        <v>2210302</v>
      </c>
      <c r="B1152" s="148" t="s">
        <v>932</v>
      </c>
      <c r="C1152" s="147">
        <v>5858</v>
      </c>
      <c r="D1152" s="147"/>
    </row>
    <row r="1153" s="136" customFormat="1" customHeight="1" spans="1:4">
      <c r="A1153" s="145">
        <v>2210399</v>
      </c>
      <c r="B1153" s="148" t="s">
        <v>933</v>
      </c>
      <c r="C1153" s="147">
        <v>0</v>
      </c>
      <c r="D1153" s="147"/>
    </row>
    <row r="1154" s="136" customFormat="1" customHeight="1" spans="1:4">
      <c r="A1154" s="145">
        <v>222</v>
      </c>
      <c r="B1154" s="146" t="s">
        <v>934</v>
      </c>
      <c r="C1154" s="147">
        <f>SUM(C1155,C1170,C1184,C1189,C1195)</f>
        <v>682</v>
      </c>
      <c r="D1154" s="147">
        <f>SUM(D1155,D1170,D1184,D1189,D1195)</f>
        <v>682</v>
      </c>
    </row>
    <row r="1155" s="232" customFormat="1" customHeight="1" spans="1:4">
      <c r="A1155" s="145">
        <v>22201</v>
      </c>
      <c r="B1155" s="146" t="s">
        <v>935</v>
      </c>
      <c r="C1155" s="147">
        <f>SUM(C1156:C1169)</f>
        <v>682</v>
      </c>
      <c r="D1155" s="147">
        <f>SUM(D1156:D1169)</f>
        <v>682</v>
      </c>
    </row>
    <row r="1156" s="232" customFormat="1" customHeight="1" spans="1:4">
      <c r="A1156" s="145">
        <v>2220101</v>
      </c>
      <c r="B1156" s="148" t="s">
        <v>57</v>
      </c>
      <c r="C1156" s="147">
        <v>0</v>
      </c>
      <c r="D1156" s="147"/>
    </row>
    <row r="1157" s="136" customFormat="1" customHeight="1" spans="1:4">
      <c r="A1157" s="145">
        <v>2220102</v>
      </c>
      <c r="B1157" s="148" t="s">
        <v>58</v>
      </c>
      <c r="C1157" s="147">
        <v>0</v>
      </c>
      <c r="D1157" s="147"/>
    </row>
    <row r="1158" s="136" customFormat="1" customHeight="1" spans="1:4">
      <c r="A1158" s="145">
        <v>2220103</v>
      </c>
      <c r="B1158" s="148" t="s">
        <v>59</v>
      </c>
      <c r="C1158" s="147">
        <v>0</v>
      </c>
      <c r="D1158" s="147"/>
    </row>
    <row r="1159" s="136" customFormat="1" customHeight="1" spans="1:4">
      <c r="A1159" s="145">
        <v>2220104</v>
      </c>
      <c r="B1159" s="148" t="s">
        <v>936</v>
      </c>
      <c r="C1159" s="147">
        <v>0</v>
      </c>
      <c r="D1159" s="147"/>
    </row>
    <row r="1160" s="136" customFormat="1" customHeight="1" spans="1:4">
      <c r="A1160" s="145">
        <v>2220105</v>
      </c>
      <c r="B1160" s="148" t="s">
        <v>937</v>
      </c>
      <c r="C1160" s="147">
        <v>0</v>
      </c>
      <c r="D1160" s="147"/>
    </row>
    <row r="1161" s="136" customFormat="1" customHeight="1" spans="1:4">
      <c r="A1161" s="145">
        <v>2220106</v>
      </c>
      <c r="B1161" s="148" t="s">
        <v>938</v>
      </c>
      <c r="C1161" s="147">
        <v>0</v>
      </c>
      <c r="D1161" s="147"/>
    </row>
    <row r="1162" s="136" customFormat="1" customHeight="1" spans="1:4">
      <c r="A1162" s="145">
        <v>2220107</v>
      </c>
      <c r="B1162" s="148" t="s">
        <v>939</v>
      </c>
      <c r="C1162" s="147">
        <v>0</v>
      </c>
      <c r="D1162" s="147"/>
    </row>
    <row r="1163" s="136" customFormat="1" customHeight="1" spans="1:4">
      <c r="A1163" s="145">
        <v>2220112</v>
      </c>
      <c r="B1163" s="148" t="s">
        <v>940</v>
      </c>
      <c r="C1163" s="147">
        <v>0</v>
      </c>
      <c r="D1163" s="147"/>
    </row>
    <row r="1164" s="136" customFormat="1" customHeight="1" spans="1:4">
      <c r="A1164" s="145">
        <v>2220113</v>
      </c>
      <c r="B1164" s="148" t="s">
        <v>941</v>
      </c>
      <c r="C1164" s="147">
        <v>0</v>
      </c>
      <c r="D1164" s="147"/>
    </row>
    <row r="1165" s="136" customFormat="1" customHeight="1" spans="1:4">
      <c r="A1165" s="145">
        <v>2220114</v>
      </c>
      <c r="B1165" s="148" t="s">
        <v>942</v>
      </c>
      <c r="C1165" s="147">
        <v>0</v>
      </c>
      <c r="D1165" s="147"/>
    </row>
    <row r="1166" s="232" customFormat="1" customHeight="1" spans="1:4">
      <c r="A1166" s="145">
        <v>2220115</v>
      </c>
      <c r="B1166" s="148" t="s">
        <v>943</v>
      </c>
      <c r="C1166" s="147">
        <v>682</v>
      </c>
      <c r="D1166" s="147">
        <v>682</v>
      </c>
    </row>
    <row r="1167" s="136" customFormat="1" customHeight="1" spans="1:4">
      <c r="A1167" s="145">
        <v>2220118</v>
      </c>
      <c r="B1167" s="148" t="s">
        <v>944</v>
      </c>
      <c r="C1167" s="147">
        <v>0</v>
      </c>
      <c r="D1167" s="147"/>
    </row>
    <row r="1168" s="136" customFormat="1" customHeight="1" spans="1:4">
      <c r="A1168" s="145">
        <v>2220150</v>
      </c>
      <c r="B1168" s="148" t="s">
        <v>66</v>
      </c>
      <c r="C1168" s="147">
        <v>0</v>
      </c>
      <c r="D1168" s="147"/>
    </row>
    <row r="1169" s="136" customFormat="1" customHeight="1" spans="1:4">
      <c r="A1169" s="145">
        <v>2220199</v>
      </c>
      <c r="B1169" s="148" t="s">
        <v>945</v>
      </c>
      <c r="C1169" s="147">
        <v>0</v>
      </c>
      <c r="D1169" s="147"/>
    </row>
    <row r="1170" s="136" customFormat="1" customHeight="1" spans="1:4">
      <c r="A1170" s="145">
        <v>22202</v>
      </c>
      <c r="B1170" s="146" t="s">
        <v>946</v>
      </c>
      <c r="C1170" s="147">
        <f>SUM(C1171:C1183)</f>
        <v>0</v>
      </c>
      <c r="D1170" s="147">
        <f>SUM(D1171:D1183)</f>
        <v>0</v>
      </c>
    </row>
    <row r="1171" s="136" customFormat="1" customHeight="1" spans="1:4">
      <c r="A1171" s="145">
        <v>2220201</v>
      </c>
      <c r="B1171" s="148" t="s">
        <v>57</v>
      </c>
      <c r="C1171" s="147">
        <v>0</v>
      </c>
      <c r="D1171" s="147"/>
    </row>
    <row r="1172" s="136" customFormat="1" customHeight="1" spans="1:4">
      <c r="A1172" s="145">
        <v>2220202</v>
      </c>
      <c r="B1172" s="148" t="s">
        <v>58</v>
      </c>
      <c r="C1172" s="147">
        <v>0</v>
      </c>
      <c r="D1172" s="147"/>
    </row>
    <row r="1173" s="136" customFormat="1" customHeight="1" spans="1:4">
      <c r="A1173" s="145">
        <v>2220203</v>
      </c>
      <c r="B1173" s="148" t="s">
        <v>59</v>
      </c>
      <c r="C1173" s="147">
        <v>0</v>
      </c>
      <c r="D1173" s="147"/>
    </row>
    <row r="1174" s="136" customFormat="1" customHeight="1" spans="1:4">
      <c r="A1174" s="145">
        <v>2220204</v>
      </c>
      <c r="B1174" s="148" t="s">
        <v>947</v>
      </c>
      <c r="C1174" s="147">
        <v>0</v>
      </c>
      <c r="D1174" s="147"/>
    </row>
    <row r="1175" s="136" customFormat="1" customHeight="1" spans="1:4">
      <c r="A1175" s="145">
        <v>2220205</v>
      </c>
      <c r="B1175" s="148" t="s">
        <v>948</v>
      </c>
      <c r="C1175" s="147">
        <v>0</v>
      </c>
      <c r="D1175" s="147"/>
    </row>
    <row r="1176" s="136" customFormat="1" customHeight="1" spans="1:4">
      <c r="A1176" s="145">
        <v>2220206</v>
      </c>
      <c r="B1176" s="148" t="s">
        <v>949</v>
      </c>
      <c r="C1176" s="147">
        <v>0</v>
      </c>
      <c r="D1176" s="147"/>
    </row>
    <row r="1177" s="136" customFormat="1" customHeight="1" spans="1:4">
      <c r="A1177" s="145">
        <v>2220207</v>
      </c>
      <c r="B1177" s="148" t="s">
        <v>950</v>
      </c>
      <c r="C1177" s="147">
        <v>0</v>
      </c>
      <c r="D1177" s="147"/>
    </row>
    <row r="1178" s="136" customFormat="1" customHeight="1" spans="1:4">
      <c r="A1178" s="145">
        <v>2220209</v>
      </c>
      <c r="B1178" s="148" t="s">
        <v>951</v>
      </c>
      <c r="C1178" s="147">
        <v>0</v>
      </c>
      <c r="D1178" s="147"/>
    </row>
    <row r="1179" s="232" customFormat="1" customHeight="1" spans="1:4">
      <c r="A1179" s="145">
        <v>2220210</v>
      </c>
      <c r="B1179" s="148" t="s">
        <v>952</v>
      </c>
      <c r="C1179" s="147">
        <v>0</v>
      </c>
      <c r="D1179" s="147"/>
    </row>
    <row r="1180" s="136" customFormat="1" customHeight="1" spans="1:4">
      <c r="A1180" s="145">
        <v>2220211</v>
      </c>
      <c r="B1180" s="148" t="s">
        <v>953</v>
      </c>
      <c r="C1180" s="147">
        <v>0</v>
      </c>
      <c r="D1180" s="147"/>
    </row>
    <row r="1181" s="136" customFormat="1" customHeight="1" spans="1:4">
      <c r="A1181" s="145">
        <v>2220212</v>
      </c>
      <c r="B1181" s="148" t="s">
        <v>954</v>
      </c>
      <c r="C1181" s="147">
        <v>0</v>
      </c>
      <c r="D1181" s="147"/>
    </row>
    <row r="1182" s="232" customFormat="1" customHeight="1" spans="1:4">
      <c r="A1182" s="145">
        <v>2220250</v>
      </c>
      <c r="B1182" s="148" t="s">
        <v>66</v>
      </c>
      <c r="C1182" s="147">
        <v>0</v>
      </c>
      <c r="D1182" s="147"/>
    </row>
    <row r="1183" s="136" customFormat="1" customHeight="1" spans="1:4">
      <c r="A1183" s="145">
        <v>2220299</v>
      </c>
      <c r="B1183" s="148" t="s">
        <v>955</v>
      </c>
      <c r="C1183" s="147">
        <v>0</v>
      </c>
      <c r="D1183" s="147"/>
    </row>
    <row r="1184" s="136" customFormat="1" customHeight="1" spans="1:4">
      <c r="A1184" s="145">
        <v>22203</v>
      </c>
      <c r="B1184" s="146" t="s">
        <v>956</v>
      </c>
      <c r="C1184" s="147">
        <f>SUM(C1185:C1188)</f>
        <v>0</v>
      </c>
      <c r="D1184" s="147">
        <f>SUM(D1185:D1188)</f>
        <v>0</v>
      </c>
    </row>
    <row r="1185" s="136" customFormat="1" customHeight="1" spans="1:4">
      <c r="A1185" s="145">
        <v>2220301</v>
      </c>
      <c r="B1185" s="148" t="s">
        <v>957</v>
      </c>
      <c r="C1185" s="147">
        <v>0</v>
      </c>
      <c r="D1185" s="147"/>
    </row>
    <row r="1186" s="136" customFormat="1" customHeight="1" spans="1:4">
      <c r="A1186" s="145">
        <v>2220303</v>
      </c>
      <c r="B1186" s="148" t="s">
        <v>958</v>
      </c>
      <c r="C1186" s="147">
        <v>0</v>
      </c>
      <c r="D1186" s="147"/>
    </row>
    <row r="1187" s="136" customFormat="1" customHeight="1" spans="1:4">
      <c r="A1187" s="145">
        <v>2220304</v>
      </c>
      <c r="B1187" s="148" t="s">
        <v>959</v>
      </c>
      <c r="C1187" s="147">
        <v>0</v>
      </c>
      <c r="D1187" s="147"/>
    </row>
    <row r="1188" s="136" customFormat="1" customHeight="1" spans="1:4">
      <c r="A1188" s="145">
        <v>2220399</v>
      </c>
      <c r="B1188" s="148" t="s">
        <v>960</v>
      </c>
      <c r="C1188" s="147">
        <v>0</v>
      </c>
      <c r="D1188" s="147"/>
    </row>
    <row r="1189" s="136" customFormat="1" customHeight="1" spans="1:4">
      <c r="A1189" s="145">
        <v>22204</v>
      </c>
      <c r="B1189" s="146" t="s">
        <v>961</v>
      </c>
      <c r="C1189" s="147">
        <f>SUM(C1190:C1194)</f>
        <v>0</v>
      </c>
      <c r="D1189" s="147">
        <f>SUM(D1190:D1194)</f>
        <v>0</v>
      </c>
    </row>
    <row r="1190" s="136" customFormat="1" customHeight="1" spans="1:4">
      <c r="A1190" s="145">
        <v>2220401</v>
      </c>
      <c r="B1190" s="148" t="s">
        <v>962</v>
      </c>
      <c r="C1190" s="147">
        <v>0</v>
      </c>
      <c r="D1190" s="147"/>
    </row>
    <row r="1191" s="136" customFormat="1" customHeight="1" spans="1:4">
      <c r="A1191" s="145">
        <v>2220402</v>
      </c>
      <c r="B1191" s="148" t="s">
        <v>963</v>
      </c>
      <c r="C1191" s="147">
        <v>0</v>
      </c>
      <c r="D1191" s="147"/>
    </row>
    <row r="1192" s="136" customFormat="1" customHeight="1" spans="1:4">
      <c r="A1192" s="145">
        <v>2220403</v>
      </c>
      <c r="B1192" s="148" t="s">
        <v>964</v>
      </c>
      <c r="C1192" s="147">
        <v>0</v>
      </c>
      <c r="D1192" s="147"/>
    </row>
    <row r="1193" s="136" customFormat="1" customHeight="1" spans="1:4">
      <c r="A1193" s="145">
        <v>2220404</v>
      </c>
      <c r="B1193" s="148" t="s">
        <v>965</v>
      </c>
      <c r="C1193" s="147">
        <v>0</v>
      </c>
      <c r="D1193" s="147"/>
    </row>
    <row r="1194" s="136" customFormat="1" customHeight="1" spans="1:4">
      <c r="A1194" s="145">
        <v>2220499</v>
      </c>
      <c r="B1194" s="148" t="s">
        <v>966</v>
      </c>
      <c r="C1194" s="147">
        <v>0</v>
      </c>
      <c r="D1194" s="147"/>
    </row>
    <row r="1195" s="136" customFormat="1" customHeight="1" spans="1:4">
      <c r="A1195" s="145">
        <v>22205</v>
      </c>
      <c r="B1195" s="146" t="s">
        <v>967</v>
      </c>
      <c r="C1195" s="147">
        <f>SUM(C1196:C1206)</f>
        <v>0</v>
      </c>
      <c r="D1195" s="147">
        <f>SUM(D1196:D1206)</f>
        <v>0</v>
      </c>
    </row>
    <row r="1196" s="136" customFormat="1" customHeight="1" spans="1:4">
      <c r="A1196" s="145">
        <v>2220501</v>
      </c>
      <c r="B1196" s="148" t="s">
        <v>968</v>
      </c>
      <c r="C1196" s="147">
        <v>0</v>
      </c>
      <c r="D1196" s="147"/>
    </row>
    <row r="1197" s="136" customFormat="1" customHeight="1" spans="1:4">
      <c r="A1197" s="145">
        <v>2220502</v>
      </c>
      <c r="B1197" s="148" t="s">
        <v>969</v>
      </c>
      <c r="C1197" s="147">
        <v>0</v>
      </c>
      <c r="D1197" s="147"/>
    </row>
    <row r="1198" s="136" customFormat="1" customHeight="1" spans="1:4">
      <c r="A1198" s="145">
        <v>2220503</v>
      </c>
      <c r="B1198" s="148" t="s">
        <v>970</v>
      </c>
      <c r="C1198" s="147">
        <v>0</v>
      </c>
      <c r="D1198" s="147"/>
    </row>
    <row r="1199" s="136" customFormat="1" customHeight="1" spans="1:4">
      <c r="A1199" s="145">
        <v>2220504</v>
      </c>
      <c r="B1199" s="148" t="s">
        <v>971</v>
      </c>
      <c r="C1199" s="147">
        <v>0</v>
      </c>
      <c r="D1199" s="147"/>
    </row>
    <row r="1200" s="232" customFormat="1" customHeight="1" spans="1:4">
      <c r="A1200" s="145">
        <v>2220505</v>
      </c>
      <c r="B1200" s="148" t="s">
        <v>972</v>
      </c>
      <c r="C1200" s="147">
        <v>0</v>
      </c>
      <c r="D1200" s="147"/>
    </row>
    <row r="1201" s="136" customFormat="1" customHeight="1" spans="1:4">
      <c r="A1201" s="145">
        <v>2220506</v>
      </c>
      <c r="B1201" s="148" t="s">
        <v>973</v>
      </c>
      <c r="C1201" s="147">
        <v>0</v>
      </c>
      <c r="D1201" s="147"/>
    </row>
    <row r="1202" s="136" customFormat="1" customHeight="1" spans="1:4">
      <c r="A1202" s="145">
        <v>2220507</v>
      </c>
      <c r="B1202" s="148" t="s">
        <v>974</v>
      </c>
      <c r="C1202" s="147">
        <v>0</v>
      </c>
      <c r="D1202" s="147"/>
    </row>
    <row r="1203" s="136" customFormat="1" customHeight="1" spans="1:4">
      <c r="A1203" s="145">
        <v>2220508</v>
      </c>
      <c r="B1203" s="148" t="s">
        <v>975</v>
      </c>
      <c r="C1203" s="147">
        <v>0</v>
      </c>
      <c r="D1203" s="147"/>
    </row>
    <row r="1204" s="136" customFormat="1" customHeight="1" spans="1:4">
      <c r="A1204" s="145">
        <v>2220509</v>
      </c>
      <c r="B1204" s="148" t="s">
        <v>976</v>
      </c>
      <c r="C1204" s="147">
        <v>0</v>
      </c>
      <c r="D1204" s="147"/>
    </row>
    <row r="1205" s="136" customFormat="1" customHeight="1" spans="1:4">
      <c r="A1205" s="145">
        <v>2220510</v>
      </c>
      <c r="B1205" s="148" t="s">
        <v>977</v>
      </c>
      <c r="C1205" s="147">
        <v>0</v>
      </c>
      <c r="D1205" s="147"/>
    </row>
    <row r="1206" s="232" customFormat="1" customHeight="1" spans="1:4">
      <c r="A1206" s="145">
        <v>2220599</v>
      </c>
      <c r="B1206" s="148" t="s">
        <v>978</v>
      </c>
      <c r="C1206" s="147">
        <v>0</v>
      </c>
      <c r="D1206" s="147"/>
    </row>
    <row r="1207" s="136" customFormat="1" customHeight="1" spans="1:4">
      <c r="A1207" s="145">
        <v>224</v>
      </c>
      <c r="B1207" s="146" t="s">
        <v>979</v>
      </c>
      <c r="C1207" s="147">
        <f>C1208+C1220+C1226+C1232+C1240+C1253+C1257+C1263</f>
        <v>1730</v>
      </c>
      <c r="D1207" s="147">
        <f>D1208+D1220+D1226+D1232+D1240+D1253+D1257+D1263</f>
        <v>0</v>
      </c>
    </row>
    <row r="1208" s="136" customFormat="1" customHeight="1" spans="1:4">
      <c r="A1208" s="145">
        <v>22401</v>
      </c>
      <c r="B1208" s="146" t="s">
        <v>980</v>
      </c>
      <c r="C1208" s="147">
        <f>SUM(C1209:C1219)</f>
        <v>1654</v>
      </c>
      <c r="D1208" s="147">
        <f>SUM(D1209:D1219)</f>
        <v>0</v>
      </c>
    </row>
    <row r="1209" s="232" customFormat="1" customHeight="1" spans="1:4">
      <c r="A1209" s="145">
        <v>2240101</v>
      </c>
      <c r="B1209" s="148" t="s">
        <v>57</v>
      </c>
      <c r="C1209" s="147">
        <v>1337</v>
      </c>
      <c r="D1209" s="147"/>
    </row>
    <row r="1210" s="136" customFormat="1" customHeight="1" spans="1:4">
      <c r="A1210" s="145">
        <v>2240102</v>
      </c>
      <c r="B1210" s="148" t="s">
        <v>58</v>
      </c>
      <c r="C1210" s="147">
        <v>0</v>
      </c>
      <c r="D1210" s="147"/>
    </row>
    <row r="1211" s="136" customFormat="1" customHeight="1" spans="1:4">
      <c r="A1211" s="145">
        <v>2240103</v>
      </c>
      <c r="B1211" s="148" t="s">
        <v>59</v>
      </c>
      <c r="C1211" s="147">
        <v>0</v>
      </c>
      <c r="D1211" s="147"/>
    </row>
    <row r="1212" s="136" customFormat="1" customHeight="1" spans="1:4">
      <c r="A1212" s="145">
        <v>2240104</v>
      </c>
      <c r="B1212" s="148" t="s">
        <v>981</v>
      </c>
      <c r="C1212" s="147">
        <v>0</v>
      </c>
      <c r="D1212" s="147"/>
    </row>
    <row r="1213" s="136" customFormat="1" customHeight="1" spans="1:4">
      <c r="A1213" s="145">
        <v>2240105</v>
      </c>
      <c r="B1213" s="148" t="s">
        <v>982</v>
      </c>
      <c r="C1213" s="147">
        <v>0</v>
      </c>
      <c r="D1213" s="147"/>
    </row>
    <row r="1214" s="136" customFormat="1" customHeight="1" spans="1:4">
      <c r="A1214" s="145">
        <v>2240106</v>
      </c>
      <c r="B1214" s="148" t="s">
        <v>983</v>
      </c>
      <c r="C1214" s="147">
        <v>0</v>
      </c>
      <c r="D1214" s="147"/>
    </row>
    <row r="1215" s="136" customFormat="1" customHeight="1" spans="1:4">
      <c r="A1215" s="145">
        <v>2240107</v>
      </c>
      <c r="B1215" s="148" t="s">
        <v>984</v>
      </c>
      <c r="C1215" s="147">
        <v>0</v>
      </c>
      <c r="D1215" s="147"/>
    </row>
    <row r="1216" s="136" customFormat="1" customHeight="1" spans="1:4">
      <c r="A1216" s="145">
        <v>2240108</v>
      </c>
      <c r="B1216" s="148" t="s">
        <v>985</v>
      </c>
      <c r="C1216" s="147">
        <v>0</v>
      </c>
      <c r="D1216" s="147"/>
    </row>
    <row r="1217" s="136" customFormat="1" customHeight="1" spans="1:4">
      <c r="A1217" s="145">
        <v>2240109</v>
      </c>
      <c r="B1217" s="148" t="s">
        <v>986</v>
      </c>
      <c r="C1217" s="147">
        <v>0</v>
      </c>
      <c r="D1217" s="147"/>
    </row>
    <row r="1218" s="136" customFormat="1" customHeight="1" spans="1:4">
      <c r="A1218" s="145">
        <v>2240150</v>
      </c>
      <c r="B1218" s="148" t="s">
        <v>66</v>
      </c>
      <c r="C1218" s="147">
        <v>317</v>
      </c>
      <c r="D1218" s="147"/>
    </row>
    <row r="1219" s="136" customFormat="1" customHeight="1" spans="1:4">
      <c r="A1219" s="145">
        <v>2240199</v>
      </c>
      <c r="B1219" s="148" t="s">
        <v>987</v>
      </c>
      <c r="C1219" s="147">
        <v>0</v>
      </c>
      <c r="D1219" s="147"/>
    </row>
    <row r="1220" s="136" customFormat="1" customHeight="1" spans="1:4">
      <c r="A1220" s="145">
        <v>22402</v>
      </c>
      <c r="B1220" s="146" t="s">
        <v>988</v>
      </c>
      <c r="C1220" s="147">
        <f>SUM(C1221:C1225)</f>
        <v>0</v>
      </c>
      <c r="D1220" s="147">
        <f>SUM(D1221:D1225)</f>
        <v>0</v>
      </c>
    </row>
    <row r="1221" s="232" customFormat="1" customHeight="1" spans="1:4">
      <c r="A1221" s="145">
        <v>2240201</v>
      </c>
      <c r="B1221" s="148" t="s">
        <v>57</v>
      </c>
      <c r="C1221" s="147">
        <v>0</v>
      </c>
      <c r="D1221" s="147"/>
    </row>
    <row r="1222" s="232" customFormat="1" customHeight="1" spans="1:4">
      <c r="A1222" s="145">
        <v>2240202</v>
      </c>
      <c r="B1222" s="148" t="s">
        <v>58</v>
      </c>
      <c r="C1222" s="147">
        <v>0</v>
      </c>
      <c r="D1222" s="147"/>
    </row>
    <row r="1223" s="136" customFormat="1" customHeight="1" spans="1:4">
      <c r="A1223" s="145">
        <v>2240203</v>
      </c>
      <c r="B1223" s="148" t="s">
        <v>59</v>
      </c>
      <c r="C1223" s="147">
        <v>0</v>
      </c>
      <c r="D1223" s="147"/>
    </row>
    <row r="1224" s="136" customFormat="1" customHeight="1" spans="1:4">
      <c r="A1224" s="145">
        <v>2240204</v>
      </c>
      <c r="B1224" s="148" t="s">
        <v>989</v>
      </c>
      <c r="C1224" s="147">
        <v>0</v>
      </c>
      <c r="D1224" s="147"/>
    </row>
    <row r="1225" s="136" customFormat="1" customHeight="1" spans="1:4">
      <c r="A1225" s="145">
        <v>2240299</v>
      </c>
      <c r="B1225" s="148" t="s">
        <v>990</v>
      </c>
      <c r="C1225" s="147">
        <v>0</v>
      </c>
      <c r="D1225" s="147"/>
    </row>
    <row r="1226" s="136" customFormat="1" customHeight="1" spans="1:4">
      <c r="A1226" s="145">
        <v>22403</v>
      </c>
      <c r="B1226" s="146" t="s">
        <v>991</v>
      </c>
      <c r="C1226" s="147">
        <f>SUM(C1227:C1231)</f>
        <v>0</v>
      </c>
      <c r="D1226" s="147">
        <f>SUM(D1227:D1231)</f>
        <v>0</v>
      </c>
    </row>
    <row r="1227" s="136" customFormat="1" customHeight="1" spans="1:4">
      <c r="A1227" s="145">
        <v>2240301</v>
      </c>
      <c r="B1227" s="148" t="s">
        <v>57</v>
      </c>
      <c r="C1227" s="147">
        <v>0</v>
      </c>
      <c r="D1227" s="147"/>
    </row>
    <row r="1228" s="136" customFormat="1" customHeight="1" spans="1:4">
      <c r="A1228" s="145">
        <v>2240302</v>
      </c>
      <c r="B1228" s="148" t="s">
        <v>58</v>
      </c>
      <c r="C1228" s="147">
        <v>0</v>
      </c>
      <c r="D1228" s="147"/>
    </row>
    <row r="1229" s="136" customFormat="1" customHeight="1" spans="1:4">
      <c r="A1229" s="145">
        <v>2240303</v>
      </c>
      <c r="B1229" s="148" t="s">
        <v>59</v>
      </c>
      <c r="C1229" s="147">
        <v>0</v>
      </c>
      <c r="D1229" s="147"/>
    </row>
    <row r="1230" s="136" customFormat="1" customHeight="1" spans="1:4">
      <c r="A1230" s="145">
        <v>2240304</v>
      </c>
      <c r="B1230" s="148" t="s">
        <v>992</v>
      </c>
      <c r="C1230" s="147">
        <v>0</v>
      </c>
      <c r="D1230" s="147"/>
    </row>
    <row r="1231" s="136" customFormat="1" customHeight="1" spans="1:4">
      <c r="A1231" s="145">
        <v>2240399</v>
      </c>
      <c r="B1231" s="148" t="s">
        <v>993</v>
      </c>
      <c r="C1231" s="147">
        <v>0</v>
      </c>
      <c r="D1231" s="147"/>
    </row>
    <row r="1232" s="136" customFormat="1" customHeight="1" spans="1:4">
      <c r="A1232" s="145">
        <v>22404</v>
      </c>
      <c r="B1232" s="146" t="s">
        <v>994</v>
      </c>
      <c r="C1232" s="147">
        <f>SUM(C1233:C1239)</f>
        <v>0</v>
      </c>
      <c r="D1232" s="147">
        <f>SUM(D1233:D1239)</f>
        <v>0</v>
      </c>
    </row>
    <row r="1233" s="136" customFormat="1" customHeight="1" spans="1:4">
      <c r="A1233" s="145">
        <v>2240401</v>
      </c>
      <c r="B1233" s="148" t="s">
        <v>57</v>
      </c>
      <c r="C1233" s="147">
        <v>0</v>
      </c>
      <c r="D1233" s="147"/>
    </row>
    <row r="1234" s="136" customFormat="1" customHeight="1" spans="1:4">
      <c r="A1234" s="145">
        <v>2240402</v>
      </c>
      <c r="B1234" s="148" t="s">
        <v>58</v>
      </c>
      <c r="C1234" s="147">
        <v>0</v>
      </c>
      <c r="D1234" s="147"/>
    </row>
    <row r="1235" s="136" customFormat="1" customHeight="1" spans="1:4">
      <c r="A1235" s="145">
        <v>2240403</v>
      </c>
      <c r="B1235" s="148" t="s">
        <v>59</v>
      </c>
      <c r="C1235" s="147">
        <v>0</v>
      </c>
      <c r="D1235" s="147"/>
    </row>
    <row r="1236" s="136" customFormat="1" customHeight="1" spans="1:4">
      <c r="A1236" s="145">
        <v>2240404</v>
      </c>
      <c r="B1236" s="148" t="s">
        <v>995</v>
      </c>
      <c r="C1236" s="147">
        <v>0</v>
      </c>
      <c r="D1236" s="147"/>
    </row>
    <row r="1237" s="136" customFormat="1" customHeight="1" spans="1:4">
      <c r="A1237" s="145">
        <v>2240405</v>
      </c>
      <c r="B1237" s="148" t="s">
        <v>996</v>
      </c>
      <c r="C1237" s="147">
        <v>0</v>
      </c>
      <c r="D1237" s="147"/>
    </row>
    <row r="1238" s="136" customFormat="1" customHeight="1" spans="1:4">
      <c r="A1238" s="145">
        <v>2240450</v>
      </c>
      <c r="B1238" s="148" t="s">
        <v>66</v>
      </c>
      <c r="C1238" s="147">
        <v>0</v>
      </c>
      <c r="D1238" s="147"/>
    </row>
    <row r="1239" s="136" customFormat="1" customHeight="1" spans="1:4">
      <c r="A1239" s="145">
        <v>2240499</v>
      </c>
      <c r="B1239" s="148" t="s">
        <v>997</v>
      </c>
      <c r="C1239" s="147">
        <v>0</v>
      </c>
      <c r="D1239" s="147"/>
    </row>
    <row r="1240" s="136" customFormat="1" customHeight="1" spans="1:4">
      <c r="A1240" s="145">
        <v>22405</v>
      </c>
      <c r="B1240" s="146" t="s">
        <v>998</v>
      </c>
      <c r="C1240" s="147">
        <f>SUM(C1241:C1252)</f>
        <v>76</v>
      </c>
      <c r="D1240" s="147">
        <f>SUM(D1241:D1252)</f>
        <v>0</v>
      </c>
    </row>
    <row r="1241" s="136" customFormat="1" customHeight="1" spans="1:4">
      <c r="A1241" s="145">
        <v>2240501</v>
      </c>
      <c r="B1241" s="148" t="s">
        <v>57</v>
      </c>
      <c r="C1241" s="147">
        <v>0</v>
      </c>
      <c r="D1241" s="147"/>
    </row>
    <row r="1242" s="136" customFormat="1" customHeight="1" spans="1:4">
      <c r="A1242" s="145">
        <v>2240502</v>
      </c>
      <c r="B1242" s="148" t="s">
        <v>58</v>
      </c>
      <c r="C1242" s="147">
        <v>0</v>
      </c>
      <c r="D1242" s="147"/>
    </row>
    <row r="1243" s="136" customFormat="1" customHeight="1" spans="1:4">
      <c r="A1243" s="145">
        <v>2240503</v>
      </c>
      <c r="B1243" s="148" t="s">
        <v>59</v>
      </c>
      <c r="C1243" s="147">
        <v>0</v>
      </c>
      <c r="D1243" s="147"/>
    </row>
    <row r="1244" s="136" customFormat="1" customHeight="1" spans="1:4">
      <c r="A1244" s="145">
        <v>2240504</v>
      </c>
      <c r="B1244" s="148" t="s">
        <v>999</v>
      </c>
      <c r="C1244" s="147">
        <v>0</v>
      </c>
      <c r="D1244" s="147"/>
    </row>
    <row r="1245" s="136" customFormat="1" customHeight="1" spans="1:4">
      <c r="A1245" s="145">
        <v>2240505</v>
      </c>
      <c r="B1245" s="148" t="s">
        <v>1000</v>
      </c>
      <c r="C1245" s="147">
        <v>0</v>
      </c>
      <c r="D1245" s="147"/>
    </row>
    <row r="1246" s="136" customFormat="1" customHeight="1" spans="1:4">
      <c r="A1246" s="145">
        <v>2240506</v>
      </c>
      <c r="B1246" s="148" t="s">
        <v>1001</v>
      </c>
      <c r="C1246" s="147">
        <v>0</v>
      </c>
      <c r="D1246" s="147"/>
    </row>
    <row r="1247" s="136" customFormat="1" customHeight="1" spans="1:4">
      <c r="A1247" s="145">
        <v>2240507</v>
      </c>
      <c r="B1247" s="148" t="s">
        <v>1002</v>
      </c>
      <c r="C1247" s="147">
        <v>0</v>
      </c>
      <c r="D1247" s="147"/>
    </row>
    <row r="1248" s="136" customFormat="1" customHeight="1" spans="1:4">
      <c r="A1248" s="145">
        <v>2240508</v>
      </c>
      <c r="B1248" s="148" t="s">
        <v>1003</v>
      </c>
      <c r="C1248" s="147">
        <v>0</v>
      </c>
      <c r="D1248" s="147"/>
    </row>
    <row r="1249" s="136" customFormat="1" customHeight="1" spans="1:4">
      <c r="A1249" s="145">
        <v>2240509</v>
      </c>
      <c r="B1249" s="148" t="s">
        <v>1004</v>
      </c>
      <c r="C1249" s="147">
        <v>0</v>
      </c>
      <c r="D1249" s="147"/>
    </row>
    <row r="1250" s="136" customFormat="1" customHeight="1" spans="1:4">
      <c r="A1250" s="145">
        <v>2240510</v>
      </c>
      <c r="B1250" s="148" t="s">
        <v>1005</v>
      </c>
      <c r="C1250" s="147">
        <v>0</v>
      </c>
      <c r="D1250" s="147"/>
    </row>
    <row r="1251" s="136" customFormat="1" customHeight="1" spans="1:4">
      <c r="A1251" s="145">
        <v>2240550</v>
      </c>
      <c r="B1251" s="148" t="s">
        <v>1006</v>
      </c>
      <c r="C1251" s="147">
        <v>0</v>
      </c>
      <c r="D1251" s="147"/>
    </row>
    <row r="1252" s="136" customFormat="1" customHeight="1" spans="1:4">
      <c r="A1252" s="145">
        <v>2240599</v>
      </c>
      <c r="B1252" s="148" t="s">
        <v>1007</v>
      </c>
      <c r="C1252" s="147">
        <v>76</v>
      </c>
      <c r="D1252" s="147"/>
    </row>
    <row r="1253" s="136" customFormat="1" customHeight="1" spans="1:4">
      <c r="A1253" s="145">
        <v>22406</v>
      </c>
      <c r="B1253" s="146" t="s">
        <v>1008</v>
      </c>
      <c r="C1253" s="147">
        <f>SUM(C1254:C1256)</f>
        <v>0</v>
      </c>
      <c r="D1253" s="147">
        <f>SUM(D1254:D1256)</f>
        <v>0</v>
      </c>
    </row>
    <row r="1254" s="136" customFormat="1" customHeight="1" spans="1:4">
      <c r="A1254" s="145">
        <v>2240601</v>
      </c>
      <c r="B1254" s="148" t="s">
        <v>1009</v>
      </c>
      <c r="C1254" s="147">
        <v>0</v>
      </c>
      <c r="D1254" s="147"/>
    </row>
    <row r="1255" s="136" customFormat="1" customHeight="1" spans="1:4">
      <c r="A1255" s="145">
        <v>2240602</v>
      </c>
      <c r="B1255" s="148" t="s">
        <v>1010</v>
      </c>
      <c r="C1255" s="147">
        <v>0</v>
      </c>
      <c r="D1255" s="147"/>
    </row>
    <row r="1256" s="136" customFormat="1" customHeight="1" spans="1:4">
      <c r="A1256" s="145">
        <v>2240699</v>
      </c>
      <c r="B1256" s="148" t="s">
        <v>1011</v>
      </c>
      <c r="C1256" s="147">
        <v>0</v>
      </c>
      <c r="D1256" s="147"/>
    </row>
    <row r="1257" s="136" customFormat="1" customHeight="1" spans="1:4">
      <c r="A1257" s="145">
        <v>22407</v>
      </c>
      <c r="B1257" s="146" t="s">
        <v>1012</v>
      </c>
      <c r="C1257" s="147">
        <f>SUM(C1258:C1262)</f>
        <v>0</v>
      </c>
      <c r="D1257" s="147">
        <f>SUM(D1258:D1262)</f>
        <v>0</v>
      </c>
    </row>
    <row r="1258" s="136" customFormat="1" customHeight="1" spans="1:4">
      <c r="A1258" s="145">
        <v>2240701</v>
      </c>
      <c r="B1258" s="148" t="s">
        <v>1013</v>
      </c>
      <c r="C1258" s="147">
        <v>0</v>
      </c>
      <c r="D1258" s="147"/>
    </row>
    <row r="1259" s="136" customFormat="1" customHeight="1" spans="1:4">
      <c r="A1259" s="145">
        <v>2240702</v>
      </c>
      <c r="B1259" s="148" t="s">
        <v>1014</v>
      </c>
      <c r="C1259" s="147">
        <v>0</v>
      </c>
      <c r="D1259" s="147"/>
    </row>
    <row r="1260" s="136" customFormat="1" customHeight="1" spans="1:4">
      <c r="A1260" s="145">
        <v>2240703</v>
      </c>
      <c r="B1260" s="148" t="s">
        <v>1015</v>
      </c>
      <c r="C1260" s="147">
        <v>0</v>
      </c>
      <c r="D1260" s="147"/>
    </row>
    <row r="1261" s="136" customFormat="1" customHeight="1" spans="1:4">
      <c r="A1261" s="145">
        <v>2240704</v>
      </c>
      <c r="B1261" s="148" t="s">
        <v>1016</v>
      </c>
      <c r="C1261" s="147">
        <v>0</v>
      </c>
      <c r="D1261" s="147"/>
    </row>
    <row r="1262" s="136" customFormat="1" customHeight="1" spans="1:4">
      <c r="A1262" s="145">
        <v>2240799</v>
      </c>
      <c r="B1262" s="148" t="s">
        <v>1017</v>
      </c>
      <c r="C1262" s="147">
        <v>0</v>
      </c>
      <c r="D1262" s="147"/>
    </row>
    <row r="1263" s="136" customFormat="1" customHeight="1" spans="1:4">
      <c r="A1263" s="145">
        <v>22499</v>
      </c>
      <c r="B1263" s="146" t="s">
        <v>1018</v>
      </c>
      <c r="C1263" s="147">
        <v>0</v>
      </c>
      <c r="D1263" s="147"/>
    </row>
    <row r="1264" s="136" customFormat="1" customHeight="1" spans="1:4">
      <c r="A1264" s="145">
        <v>227</v>
      </c>
      <c r="B1264" s="146" t="s">
        <v>1019</v>
      </c>
      <c r="C1264" s="147">
        <v>4000</v>
      </c>
      <c r="D1264" s="147"/>
    </row>
    <row r="1265" s="136" customFormat="1" customHeight="1" spans="1:4">
      <c r="A1265" s="145">
        <v>229</v>
      </c>
      <c r="B1265" s="146" t="s">
        <v>1020</v>
      </c>
      <c r="C1265" s="147">
        <f>C1266</f>
        <v>0</v>
      </c>
      <c r="D1265" s="147">
        <f>D1266</f>
        <v>0</v>
      </c>
    </row>
    <row r="1266" s="136" customFormat="1" customHeight="1" spans="1:4">
      <c r="A1266" s="145">
        <v>22999</v>
      </c>
      <c r="B1266" s="146" t="s">
        <v>876</v>
      </c>
      <c r="C1266" s="147">
        <f>C1267</f>
        <v>0</v>
      </c>
      <c r="D1266" s="147">
        <f>D1267</f>
        <v>0</v>
      </c>
    </row>
    <row r="1267" s="136" customFormat="1" customHeight="1" spans="1:4">
      <c r="A1267" s="145">
        <v>2299901</v>
      </c>
      <c r="B1267" s="148" t="s">
        <v>1021</v>
      </c>
      <c r="C1267" s="147">
        <v>0</v>
      </c>
      <c r="D1267" s="147"/>
    </row>
    <row r="1268" s="136" customFormat="1" customHeight="1" spans="1:4">
      <c r="A1268" s="145">
        <v>232</v>
      </c>
      <c r="B1268" s="146" t="s">
        <v>1022</v>
      </c>
      <c r="C1268" s="147">
        <f>SUM(C1269:C1269)</f>
        <v>28543</v>
      </c>
      <c r="D1268" s="147">
        <f>SUM(D1269:D1269)</f>
        <v>0</v>
      </c>
    </row>
    <row r="1269" s="136" customFormat="1" customHeight="1" spans="1:4">
      <c r="A1269" s="145">
        <v>23203</v>
      </c>
      <c r="B1269" s="146" t="s">
        <v>1023</v>
      </c>
      <c r="C1269" s="147">
        <f>SUM(C1270:C1273)</f>
        <v>28543</v>
      </c>
      <c r="D1269" s="147">
        <f>SUM(D1270:D1273)</f>
        <v>0</v>
      </c>
    </row>
    <row r="1270" s="136" customFormat="1" customHeight="1" spans="1:4">
      <c r="A1270" s="145">
        <v>2320301</v>
      </c>
      <c r="B1270" s="148" t="s">
        <v>1024</v>
      </c>
      <c r="C1270" s="147">
        <v>0</v>
      </c>
      <c r="D1270" s="147"/>
    </row>
    <row r="1271" s="136" customFormat="1" customHeight="1" spans="1:4">
      <c r="A1271" s="145">
        <v>2320302</v>
      </c>
      <c r="B1271" s="148" t="s">
        <v>1025</v>
      </c>
      <c r="C1271" s="147">
        <v>1082</v>
      </c>
      <c r="D1271" s="147"/>
    </row>
    <row r="1272" s="232" customFormat="1" customHeight="1" spans="1:4">
      <c r="A1272" s="145">
        <v>2320303</v>
      </c>
      <c r="B1272" s="148" t="s">
        <v>1026</v>
      </c>
      <c r="C1272" s="147">
        <v>0</v>
      </c>
      <c r="D1272" s="147"/>
    </row>
    <row r="1273" s="136" customFormat="1" customHeight="1" spans="1:4">
      <c r="A1273" s="145">
        <v>2320304</v>
      </c>
      <c r="B1273" s="148" t="s">
        <v>1027</v>
      </c>
      <c r="C1273" s="147">
        <v>27461</v>
      </c>
      <c r="D1273" s="147"/>
    </row>
    <row r="1274" s="136" customFormat="1" customHeight="1" spans="1:4">
      <c r="A1274" s="145">
        <v>233</v>
      </c>
      <c r="B1274" s="146" t="s">
        <v>1028</v>
      </c>
      <c r="C1274" s="147">
        <f>SUM(C1275:C1275)</f>
        <v>0</v>
      </c>
      <c r="D1274" s="147">
        <f>SUM(D1275:D1275)</f>
        <v>0</v>
      </c>
    </row>
    <row r="1275" s="136" customFormat="1" customHeight="1" spans="1:4">
      <c r="A1275" s="145">
        <v>23303</v>
      </c>
      <c r="B1275" s="146" t="s">
        <v>1029</v>
      </c>
      <c r="C1275" s="147">
        <v>0</v>
      </c>
      <c r="D1275" s="147"/>
    </row>
    <row r="1276" s="136" customFormat="1" customHeight="1" spans="1:6">
      <c r="A1276" s="190"/>
      <c r="B1276" s="153" t="s">
        <v>1030</v>
      </c>
      <c r="C1276" s="202">
        <f>C5+C250+C253+C265+C356+C409+C463+C520+C640+C712+C785+C804+C915+C979+C1045+C1065+C1080+C1090+C1134+C1154+C1207+C1265+C1268+C1274+C1264</f>
        <v>385172</v>
      </c>
      <c r="D1276" s="202">
        <f>D5+D250+D253+D265+D356+D409+D463+D520+D640+D712+D785+D804+D915+D979+D1045+D1065+D1080+D1090+D1134+D1154+D1207+D1265+D1268+D1274+D1264</f>
        <v>25337</v>
      </c>
      <c r="F1276" s="156"/>
    </row>
    <row r="1277" s="106" customFormat="1" customHeight="1" spans="1:4">
      <c r="A1277" s="122"/>
      <c r="B1277" s="175" t="s">
        <v>1031</v>
      </c>
      <c r="C1277" s="202">
        <v>3100</v>
      </c>
      <c r="D1277" s="245"/>
    </row>
    <row r="1278" s="106" customFormat="1" customHeight="1" spans="1:4">
      <c r="A1278" s="122"/>
      <c r="B1278" s="175" t="s">
        <v>1032</v>
      </c>
      <c r="C1278" s="202">
        <f>C1279+C1280</f>
        <v>15265</v>
      </c>
      <c r="D1278" s="245"/>
    </row>
    <row r="1279" s="106" customFormat="1" customHeight="1" spans="1:4">
      <c r="A1279" s="122"/>
      <c r="B1279" s="246" t="s">
        <v>1033</v>
      </c>
      <c r="C1279" s="147">
        <f>7533+2047+5685</f>
        <v>15265</v>
      </c>
      <c r="D1279" s="245"/>
    </row>
    <row r="1280" s="106" customFormat="1" customHeight="1" spans="1:4">
      <c r="A1280" s="122"/>
      <c r="B1280" s="246" t="s">
        <v>1034</v>
      </c>
      <c r="C1280" s="147"/>
      <c r="D1280" s="245"/>
    </row>
    <row r="1281" s="106" customFormat="1" customHeight="1" spans="1:8">
      <c r="A1281" s="122"/>
      <c r="B1281" s="175" t="s">
        <v>1035</v>
      </c>
      <c r="C1281" s="202">
        <f>C1282+C1283</f>
        <v>0</v>
      </c>
      <c r="D1281" s="245"/>
      <c r="H1281" s="115"/>
    </row>
    <row r="1282" s="106" customFormat="1" customHeight="1" spans="1:4">
      <c r="A1282" s="122"/>
      <c r="B1282" s="246" t="s">
        <v>1036</v>
      </c>
      <c r="C1282" s="147"/>
      <c r="D1282" s="245"/>
    </row>
    <row r="1283" s="106" customFormat="1" customHeight="1" spans="1:4">
      <c r="A1283" s="122"/>
      <c r="B1283" s="246" t="s">
        <v>1037</v>
      </c>
      <c r="C1283" s="147"/>
      <c r="D1283" s="245"/>
    </row>
    <row r="1284" s="106" customFormat="1" customHeight="1" spans="1:4">
      <c r="A1284" s="122"/>
      <c r="B1284" s="175" t="s">
        <v>1187</v>
      </c>
      <c r="C1284" s="202">
        <f>C1285+C1291+C1295</f>
        <v>109385</v>
      </c>
      <c r="D1284" s="245"/>
    </row>
    <row r="1285" s="106" customFormat="1" customHeight="1" spans="1:5">
      <c r="A1285" s="122"/>
      <c r="B1285" s="175" t="s">
        <v>1123</v>
      </c>
      <c r="C1285" s="202">
        <f>SUM(C1286:C1290)</f>
        <v>12739</v>
      </c>
      <c r="D1285" s="245"/>
      <c r="E1285" s="115"/>
    </row>
    <row r="1286" s="106" customFormat="1" customHeight="1" spans="1:4">
      <c r="A1286" s="122"/>
      <c r="B1286" s="246" t="s">
        <v>1188</v>
      </c>
      <c r="C1286" s="147">
        <v>6229</v>
      </c>
      <c r="D1286" s="245"/>
    </row>
    <row r="1287" s="106" customFormat="1" customHeight="1" spans="1:4">
      <c r="A1287" s="122"/>
      <c r="B1287" s="246" t="s">
        <v>1189</v>
      </c>
      <c r="C1287" s="147">
        <v>3865</v>
      </c>
      <c r="D1287" s="245"/>
    </row>
    <row r="1288" s="106" customFormat="1" customHeight="1" spans="1:4">
      <c r="A1288" s="122"/>
      <c r="B1288" s="246" t="s">
        <v>1190</v>
      </c>
      <c r="C1288" s="147">
        <v>473</v>
      </c>
      <c r="D1288" s="245"/>
    </row>
    <row r="1289" s="106" customFormat="1" customHeight="1" spans="1:4">
      <c r="A1289" s="122"/>
      <c r="B1289" s="247" t="s">
        <v>1191</v>
      </c>
      <c r="C1289" s="147">
        <v>7499</v>
      </c>
      <c r="D1289" s="245"/>
    </row>
    <row r="1290" s="106" customFormat="1" customHeight="1" spans="1:4">
      <c r="A1290" s="122"/>
      <c r="B1290" s="248" t="s">
        <v>1192</v>
      </c>
      <c r="C1290" s="147">
        <v>-5327</v>
      </c>
      <c r="D1290" s="245"/>
    </row>
    <row r="1291" s="106" customFormat="1" customHeight="1" spans="1:5">
      <c r="A1291" s="122"/>
      <c r="B1291" s="175" t="s">
        <v>1193</v>
      </c>
      <c r="C1291" s="202">
        <f>C1292+C1293+C1294</f>
        <v>96646</v>
      </c>
      <c r="D1291" s="245"/>
      <c r="E1291" s="115"/>
    </row>
    <row r="1292" s="106" customFormat="1" customHeight="1" spans="1:4">
      <c r="A1292" s="122"/>
      <c r="B1292" s="246" t="s">
        <v>1194</v>
      </c>
      <c r="C1292" s="147">
        <v>58890</v>
      </c>
      <c r="D1292" s="245"/>
    </row>
    <row r="1293" s="106" customFormat="1" customHeight="1" spans="1:4">
      <c r="A1293" s="122"/>
      <c r="B1293" s="246" t="s">
        <v>1195</v>
      </c>
      <c r="C1293" s="147">
        <v>11178</v>
      </c>
      <c r="D1293" s="245"/>
    </row>
    <row r="1294" s="106" customFormat="1" customHeight="1" spans="1:4">
      <c r="A1294" s="122"/>
      <c r="B1294" s="246" t="s">
        <v>1196</v>
      </c>
      <c r="C1294" s="147">
        <v>26578</v>
      </c>
      <c r="D1294" s="245"/>
    </row>
    <row r="1295" s="106" customFormat="1" customHeight="1" spans="1:4">
      <c r="A1295" s="122"/>
      <c r="B1295" s="175" t="s">
        <v>1197</v>
      </c>
      <c r="C1295" s="147"/>
      <c r="D1295" s="245"/>
    </row>
    <row r="1296" s="106" customFormat="1" customHeight="1" spans="1:4">
      <c r="A1296" s="122"/>
      <c r="B1296" s="249" t="s">
        <v>1038</v>
      </c>
      <c r="C1296" s="202">
        <v>73577</v>
      </c>
      <c r="D1296" s="245"/>
    </row>
    <row r="1297" s="106" customFormat="1" customHeight="1" spans="1:4">
      <c r="A1297" s="122"/>
      <c r="B1297" s="249" t="s">
        <v>1039</v>
      </c>
      <c r="C1297" s="202"/>
      <c r="D1297" s="245"/>
    </row>
    <row r="1298" s="106" customFormat="1" customHeight="1" spans="1:4">
      <c r="A1298" s="122"/>
      <c r="B1298" s="249" t="s">
        <v>1040</v>
      </c>
      <c r="C1298" s="202"/>
      <c r="D1298" s="245"/>
    </row>
    <row r="1299" s="106" customFormat="1" customHeight="1" spans="1:4">
      <c r="A1299" s="122"/>
      <c r="B1299" s="250" t="s">
        <v>1041</v>
      </c>
      <c r="C1299" s="202"/>
      <c r="D1299" s="245"/>
    </row>
    <row r="1300" s="106" customFormat="1" customHeight="1" spans="1:4">
      <c r="A1300" s="122"/>
      <c r="B1300" s="251"/>
      <c r="C1300" s="202"/>
      <c r="D1300" s="245"/>
    </row>
    <row r="1301" s="106" customFormat="1" customHeight="1" spans="1:4">
      <c r="A1301" s="122"/>
      <c r="B1301" s="177" t="s">
        <v>1042</v>
      </c>
      <c r="C1301" s="202">
        <f>C1276+C1277+C1278+C1281+C1296+C1297+C1298+C1299+C1284</f>
        <v>586499</v>
      </c>
      <c r="D1301" s="245"/>
    </row>
    <row r="1302" customHeight="1" spans="5:5">
      <c r="E1302" s="106"/>
    </row>
    <row r="1303" customHeight="1" spans="2:2">
      <c r="B1303" s="252"/>
    </row>
    <row r="1306" customHeight="1" spans="5:5">
      <c r="E1306" s="135"/>
    </row>
  </sheetData>
  <mergeCells count="4">
    <mergeCell ref="A1:D1"/>
    <mergeCell ref="A3:A4"/>
    <mergeCell ref="B3:B4"/>
    <mergeCell ref="C3:C4"/>
  </mergeCells>
  <pageMargins left="0.7" right="0.7" top="0.75" bottom="0.75" header="0.3" footer="0.3"/>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9"/>
  <sheetViews>
    <sheetView topLeftCell="B1" workbookViewId="0">
      <selection activeCell="C1" sqref="C$1:R$1048576"/>
    </sheetView>
  </sheetViews>
  <sheetFormatPr defaultColWidth="9" defaultRowHeight="18" customHeight="1" outlineLevelCol="5"/>
  <cols>
    <col min="1" max="1" width="55.1272727272727" style="109" customWidth="1"/>
    <col min="2" max="2" width="24" style="138" customWidth="1"/>
    <col min="3" max="4" width="9" style="109"/>
    <col min="5" max="5" width="9.62727272727273" style="109" customWidth="1"/>
    <col min="6" max="6" width="9.5" style="109" customWidth="1"/>
    <col min="7" max="254" width="9" style="109"/>
    <col min="255" max="255" width="55.1272727272727" style="109" customWidth="1"/>
    <col min="256" max="256" width="24" style="109" customWidth="1"/>
    <col min="257" max="258" width="9" style="109"/>
    <col min="259" max="259" width="9.62727272727273" style="109" customWidth="1"/>
    <col min="260" max="510" width="9" style="109"/>
    <col min="511" max="511" width="55.1272727272727" style="109" customWidth="1"/>
    <col min="512" max="512" width="24" style="109" customWidth="1"/>
    <col min="513" max="514" width="9" style="109"/>
    <col min="515" max="515" width="9.62727272727273" style="109" customWidth="1"/>
    <col min="516" max="766" width="9" style="109"/>
    <col min="767" max="767" width="55.1272727272727" style="109" customWidth="1"/>
    <col min="768" max="768" width="24" style="109" customWidth="1"/>
    <col min="769" max="770" width="9" style="109"/>
    <col min="771" max="771" width="9.62727272727273" style="109" customWidth="1"/>
    <col min="772" max="1022" width="9" style="109"/>
    <col min="1023" max="1023" width="55.1272727272727" style="109" customWidth="1"/>
    <col min="1024" max="1024" width="24" style="109" customWidth="1"/>
    <col min="1025" max="1026" width="9" style="109"/>
    <col min="1027" max="1027" width="9.62727272727273" style="109" customWidth="1"/>
    <col min="1028" max="1278" width="9" style="109"/>
    <col min="1279" max="1279" width="55.1272727272727" style="109" customWidth="1"/>
    <col min="1280" max="1280" width="24" style="109" customWidth="1"/>
    <col min="1281" max="1282" width="9" style="109"/>
    <col min="1283" max="1283" width="9.62727272727273" style="109" customWidth="1"/>
    <col min="1284" max="1534" width="9" style="109"/>
    <col min="1535" max="1535" width="55.1272727272727" style="109" customWidth="1"/>
    <col min="1536" max="1536" width="24" style="109" customWidth="1"/>
    <col min="1537" max="1538" width="9" style="109"/>
    <col min="1539" max="1539" width="9.62727272727273" style="109" customWidth="1"/>
    <col min="1540" max="1790" width="9" style="109"/>
    <col min="1791" max="1791" width="55.1272727272727" style="109" customWidth="1"/>
    <col min="1792" max="1792" width="24" style="109" customWidth="1"/>
    <col min="1793" max="1794" width="9" style="109"/>
    <col min="1795" max="1795" width="9.62727272727273" style="109" customWidth="1"/>
    <col min="1796" max="2046" width="9" style="109"/>
    <col min="2047" max="2047" width="55.1272727272727" style="109" customWidth="1"/>
    <col min="2048" max="2048" width="24" style="109" customWidth="1"/>
    <col min="2049" max="2050" width="9" style="109"/>
    <col min="2051" max="2051" width="9.62727272727273" style="109" customWidth="1"/>
    <col min="2052" max="2302" width="9" style="109"/>
    <col min="2303" max="2303" width="55.1272727272727" style="109" customWidth="1"/>
    <col min="2304" max="2304" width="24" style="109" customWidth="1"/>
    <col min="2305" max="2306" width="9" style="109"/>
    <col min="2307" max="2307" width="9.62727272727273" style="109" customWidth="1"/>
    <col min="2308" max="2558" width="9" style="109"/>
    <col min="2559" max="2559" width="55.1272727272727" style="109" customWidth="1"/>
    <col min="2560" max="2560" width="24" style="109" customWidth="1"/>
    <col min="2561" max="2562" width="9" style="109"/>
    <col min="2563" max="2563" width="9.62727272727273" style="109" customWidth="1"/>
    <col min="2564" max="2814" width="9" style="109"/>
    <col min="2815" max="2815" width="55.1272727272727" style="109" customWidth="1"/>
    <col min="2816" max="2816" width="24" style="109" customWidth="1"/>
    <col min="2817" max="2818" width="9" style="109"/>
    <col min="2819" max="2819" width="9.62727272727273" style="109" customWidth="1"/>
    <col min="2820" max="3070" width="9" style="109"/>
    <col min="3071" max="3071" width="55.1272727272727" style="109" customWidth="1"/>
    <col min="3072" max="3072" width="24" style="109" customWidth="1"/>
    <col min="3073" max="3074" width="9" style="109"/>
    <col min="3075" max="3075" width="9.62727272727273" style="109" customWidth="1"/>
    <col min="3076" max="3326" width="9" style="109"/>
    <col min="3327" max="3327" width="55.1272727272727" style="109" customWidth="1"/>
    <col min="3328" max="3328" width="24" style="109" customWidth="1"/>
    <col min="3329" max="3330" width="9" style="109"/>
    <col min="3331" max="3331" width="9.62727272727273" style="109" customWidth="1"/>
    <col min="3332" max="3582" width="9" style="109"/>
    <col min="3583" max="3583" width="55.1272727272727" style="109" customWidth="1"/>
    <col min="3584" max="3584" width="24" style="109" customWidth="1"/>
    <col min="3585" max="3586" width="9" style="109"/>
    <col min="3587" max="3587" width="9.62727272727273" style="109" customWidth="1"/>
    <col min="3588" max="3838" width="9" style="109"/>
    <col min="3839" max="3839" width="55.1272727272727" style="109" customWidth="1"/>
    <col min="3840" max="3840" width="24" style="109" customWidth="1"/>
    <col min="3841" max="3842" width="9" style="109"/>
    <col min="3843" max="3843" width="9.62727272727273" style="109" customWidth="1"/>
    <col min="3844" max="4094" width="9" style="109"/>
    <col min="4095" max="4095" width="55.1272727272727" style="109" customWidth="1"/>
    <col min="4096" max="4096" width="24" style="109" customWidth="1"/>
    <col min="4097" max="4098" width="9" style="109"/>
    <col min="4099" max="4099" width="9.62727272727273" style="109" customWidth="1"/>
    <col min="4100" max="4350" width="9" style="109"/>
    <col min="4351" max="4351" width="55.1272727272727" style="109" customWidth="1"/>
    <col min="4352" max="4352" width="24" style="109" customWidth="1"/>
    <col min="4353" max="4354" width="9" style="109"/>
    <col min="4355" max="4355" width="9.62727272727273" style="109" customWidth="1"/>
    <col min="4356" max="4606" width="9" style="109"/>
    <col min="4607" max="4607" width="55.1272727272727" style="109" customWidth="1"/>
    <col min="4608" max="4608" width="24" style="109" customWidth="1"/>
    <col min="4609" max="4610" width="9" style="109"/>
    <col min="4611" max="4611" width="9.62727272727273" style="109" customWidth="1"/>
    <col min="4612" max="4862" width="9" style="109"/>
    <col min="4863" max="4863" width="55.1272727272727" style="109" customWidth="1"/>
    <col min="4864" max="4864" width="24" style="109" customWidth="1"/>
    <col min="4865" max="4866" width="9" style="109"/>
    <col min="4867" max="4867" width="9.62727272727273" style="109" customWidth="1"/>
    <col min="4868" max="5118" width="9" style="109"/>
    <col min="5119" max="5119" width="55.1272727272727" style="109" customWidth="1"/>
    <col min="5120" max="5120" width="24" style="109" customWidth="1"/>
    <col min="5121" max="5122" width="9" style="109"/>
    <col min="5123" max="5123" width="9.62727272727273" style="109" customWidth="1"/>
    <col min="5124" max="5374" width="9" style="109"/>
    <col min="5375" max="5375" width="55.1272727272727" style="109" customWidth="1"/>
    <col min="5376" max="5376" width="24" style="109" customWidth="1"/>
    <col min="5377" max="5378" width="9" style="109"/>
    <col min="5379" max="5379" width="9.62727272727273" style="109" customWidth="1"/>
    <col min="5380" max="5630" width="9" style="109"/>
    <col min="5631" max="5631" width="55.1272727272727" style="109" customWidth="1"/>
    <col min="5632" max="5632" width="24" style="109" customWidth="1"/>
    <col min="5633" max="5634" width="9" style="109"/>
    <col min="5635" max="5635" width="9.62727272727273" style="109" customWidth="1"/>
    <col min="5636" max="5886" width="9" style="109"/>
    <col min="5887" max="5887" width="55.1272727272727" style="109" customWidth="1"/>
    <col min="5888" max="5888" width="24" style="109" customWidth="1"/>
    <col min="5889" max="5890" width="9" style="109"/>
    <col min="5891" max="5891" width="9.62727272727273" style="109" customWidth="1"/>
    <col min="5892" max="6142" width="9" style="109"/>
    <col min="6143" max="6143" width="55.1272727272727" style="109" customWidth="1"/>
    <col min="6144" max="6144" width="24" style="109" customWidth="1"/>
    <col min="6145" max="6146" width="9" style="109"/>
    <col min="6147" max="6147" width="9.62727272727273" style="109" customWidth="1"/>
    <col min="6148" max="6398" width="9" style="109"/>
    <col min="6399" max="6399" width="55.1272727272727" style="109" customWidth="1"/>
    <col min="6400" max="6400" width="24" style="109" customWidth="1"/>
    <col min="6401" max="6402" width="9" style="109"/>
    <col min="6403" max="6403" width="9.62727272727273" style="109" customWidth="1"/>
    <col min="6404" max="6654" width="9" style="109"/>
    <col min="6655" max="6655" width="55.1272727272727" style="109" customWidth="1"/>
    <col min="6656" max="6656" width="24" style="109" customWidth="1"/>
    <col min="6657" max="6658" width="9" style="109"/>
    <col min="6659" max="6659" width="9.62727272727273" style="109" customWidth="1"/>
    <col min="6660" max="6910" width="9" style="109"/>
    <col min="6911" max="6911" width="55.1272727272727" style="109" customWidth="1"/>
    <col min="6912" max="6912" width="24" style="109" customWidth="1"/>
    <col min="6913" max="6914" width="9" style="109"/>
    <col min="6915" max="6915" width="9.62727272727273" style="109" customWidth="1"/>
    <col min="6916" max="7166" width="9" style="109"/>
    <col min="7167" max="7167" width="55.1272727272727" style="109" customWidth="1"/>
    <col min="7168" max="7168" width="24" style="109" customWidth="1"/>
    <col min="7169" max="7170" width="9" style="109"/>
    <col min="7171" max="7171" width="9.62727272727273" style="109" customWidth="1"/>
    <col min="7172" max="7422" width="9" style="109"/>
    <col min="7423" max="7423" width="55.1272727272727" style="109" customWidth="1"/>
    <col min="7424" max="7424" width="24" style="109" customWidth="1"/>
    <col min="7425" max="7426" width="9" style="109"/>
    <col min="7427" max="7427" width="9.62727272727273" style="109" customWidth="1"/>
    <col min="7428" max="7678" width="9" style="109"/>
    <col min="7679" max="7679" width="55.1272727272727" style="109" customWidth="1"/>
    <col min="7680" max="7680" width="24" style="109" customWidth="1"/>
    <col min="7681" max="7682" width="9" style="109"/>
    <col min="7683" max="7683" width="9.62727272727273" style="109" customWidth="1"/>
    <col min="7684" max="7934" width="9" style="109"/>
    <col min="7935" max="7935" width="55.1272727272727" style="109" customWidth="1"/>
    <col min="7936" max="7936" width="24" style="109" customWidth="1"/>
    <col min="7937" max="7938" width="9" style="109"/>
    <col min="7939" max="7939" width="9.62727272727273" style="109" customWidth="1"/>
    <col min="7940" max="8190" width="9" style="109"/>
    <col min="8191" max="8191" width="55.1272727272727" style="109" customWidth="1"/>
    <col min="8192" max="8192" width="24" style="109" customWidth="1"/>
    <col min="8193" max="8194" width="9" style="109"/>
    <col min="8195" max="8195" width="9.62727272727273" style="109" customWidth="1"/>
    <col min="8196" max="8446" width="9" style="109"/>
    <col min="8447" max="8447" width="55.1272727272727" style="109" customWidth="1"/>
    <col min="8448" max="8448" width="24" style="109" customWidth="1"/>
    <col min="8449" max="8450" width="9" style="109"/>
    <col min="8451" max="8451" width="9.62727272727273" style="109" customWidth="1"/>
    <col min="8452" max="8702" width="9" style="109"/>
    <col min="8703" max="8703" width="55.1272727272727" style="109" customWidth="1"/>
    <col min="8704" max="8704" width="24" style="109" customWidth="1"/>
    <col min="8705" max="8706" width="9" style="109"/>
    <col min="8707" max="8707" width="9.62727272727273" style="109" customWidth="1"/>
    <col min="8708" max="8958" width="9" style="109"/>
    <col min="8959" max="8959" width="55.1272727272727" style="109" customWidth="1"/>
    <col min="8960" max="8960" width="24" style="109" customWidth="1"/>
    <col min="8961" max="8962" width="9" style="109"/>
    <col min="8963" max="8963" width="9.62727272727273" style="109" customWidth="1"/>
    <col min="8964" max="9214" width="9" style="109"/>
    <col min="9215" max="9215" width="55.1272727272727" style="109" customWidth="1"/>
    <col min="9216" max="9216" width="24" style="109" customWidth="1"/>
    <col min="9217" max="9218" width="9" style="109"/>
    <col min="9219" max="9219" width="9.62727272727273" style="109" customWidth="1"/>
    <col min="9220" max="9470" width="9" style="109"/>
    <col min="9471" max="9471" width="55.1272727272727" style="109" customWidth="1"/>
    <col min="9472" max="9472" width="24" style="109" customWidth="1"/>
    <col min="9473" max="9474" width="9" style="109"/>
    <col min="9475" max="9475" width="9.62727272727273" style="109" customWidth="1"/>
    <col min="9476" max="9726" width="9" style="109"/>
    <col min="9727" max="9727" width="55.1272727272727" style="109" customWidth="1"/>
    <col min="9728" max="9728" width="24" style="109" customWidth="1"/>
    <col min="9729" max="9730" width="9" style="109"/>
    <col min="9731" max="9731" width="9.62727272727273" style="109" customWidth="1"/>
    <col min="9732" max="9982" width="9" style="109"/>
    <col min="9983" max="9983" width="55.1272727272727" style="109" customWidth="1"/>
    <col min="9984" max="9984" width="24" style="109" customWidth="1"/>
    <col min="9985" max="9986" width="9" style="109"/>
    <col min="9987" max="9987" width="9.62727272727273" style="109" customWidth="1"/>
    <col min="9988" max="10238" width="9" style="109"/>
    <col min="10239" max="10239" width="55.1272727272727" style="109" customWidth="1"/>
    <col min="10240" max="10240" width="24" style="109" customWidth="1"/>
    <col min="10241" max="10242" width="9" style="109"/>
    <col min="10243" max="10243" width="9.62727272727273" style="109" customWidth="1"/>
    <col min="10244" max="10494" width="9" style="109"/>
    <col min="10495" max="10495" width="55.1272727272727" style="109" customWidth="1"/>
    <col min="10496" max="10496" width="24" style="109" customWidth="1"/>
    <col min="10497" max="10498" width="9" style="109"/>
    <col min="10499" max="10499" width="9.62727272727273" style="109" customWidth="1"/>
    <col min="10500" max="10750" width="9" style="109"/>
    <col min="10751" max="10751" width="55.1272727272727" style="109" customWidth="1"/>
    <col min="10752" max="10752" width="24" style="109" customWidth="1"/>
    <col min="10753" max="10754" width="9" style="109"/>
    <col min="10755" max="10755" width="9.62727272727273" style="109" customWidth="1"/>
    <col min="10756" max="11006" width="9" style="109"/>
    <col min="11007" max="11007" width="55.1272727272727" style="109" customWidth="1"/>
    <col min="11008" max="11008" width="24" style="109" customWidth="1"/>
    <col min="11009" max="11010" width="9" style="109"/>
    <col min="11011" max="11011" width="9.62727272727273" style="109" customWidth="1"/>
    <col min="11012" max="11262" width="9" style="109"/>
    <col min="11263" max="11263" width="55.1272727272727" style="109" customWidth="1"/>
    <col min="11264" max="11264" width="24" style="109" customWidth="1"/>
    <col min="11265" max="11266" width="9" style="109"/>
    <col min="11267" max="11267" width="9.62727272727273" style="109" customWidth="1"/>
    <col min="11268" max="11518" width="9" style="109"/>
    <col min="11519" max="11519" width="55.1272727272727" style="109" customWidth="1"/>
    <col min="11520" max="11520" width="24" style="109" customWidth="1"/>
    <col min="11521" max="11522" width="9" style="109"/>
    <col min="11523" max="11523" width="9.62727272727273" style="109" customWidth="1"/>
    <col min="11524" max="11774" width="9" style="109"/>
    <col min="11775" max="11775" width="55.1272727272727" style="109" customWidth="1"/>
    <col min="11776" max="11776" width="24" style="109" customWidth="1"/>
    <col min="11777" max="11778" width="9" style="109"/>
    <col min="11779" max="11779" width="9.62727272727273" style="109" customWidth="1"/>
    <col min="11780" max="12030" width="9" style="109"/>
    <col min="12031" max="12031" width="55.1272727272727" style="109" customWidth="1"/>
    <col min="12032" max="12032" width="24" style="109" customWidth="1"/>
    <col min="12033" max="12034" width="9" style="109"/>
    <col min="12035" max="12035" width="9.62727272727273" style="109" customWidth="1"/>
    <col min="12036" max="12286" width="9" style="109"/>
    <col min="12287" max="12287" width="55.1272727272727" style="109" customWidth="1"/>
    <col min="12288" max="12288" width="24" style="109" customWidth="1"/>
    <col min="12289" max="12290" width="9" style="109"/>
    <col min="12291" max="12291" width="9.62727272727273" style="109" customWidth="1"/>
    <col min="12292" max="12542" width="9" style="109"/>
    <col min="12543" max="12543" width="55.1272727272727" style="109" customWidth="1"/>
    <col min="12544" max="12544" width="24" style="109" customWidth="1"/>
    <col min="12545" max="12546" width="9" style="109"/>
    <col min="12547" max="12547" width="9.62727272727273" style="109" customWidth="1"/>
    <col min="12548" max="12798" width="9" style="109"/>
    <col min="12799" max="12799" width="55.1272727272727" style="109" customWidth="1"/>
    <col min="12800" max="12800" width="24" style="109" customWidth="1"/>
    <col min="12801" max="12802" width="9" style="109"/>
    <col min="12803" max="12803" width="9.62727272727273" style="109" customWidth="1"/>
    <col min="12804" max="13054" width="9" style="109"/>
    <col min="13055" max="13055" width="55.1272727272727" style="109" customWidth="1"/>
    <col min="13056" max="13056" width="24" style="109" customWidth="1"/>
    <col min="13057" max="13058" width="9" style="109"/>
    <col min="13059" max="13059" width="9.62727272727273" style="109" customWidth="1"/>
    <col min="13060" max="13310" width="9" style="109"/>
    <col min="13311" max="13311" width="55.1272727272727" style="109" customWidth="1"/>
    <col min="13312" max="13312" width="24" style="109" customWidth="1"/>
    <col min="13313" max="13314" width="9" style="109"/>
    <col min="13315" max="13315" width="9.62727272727273" style="109" customWidth="1"/>
    <col min="13316" max="13566" width="9" style="109"/>
    <col min="13567" max="13567" width="55.1272727272727" style="109" customWidth="1"/>
    <col min="13568" max="13568" width="24" style="109" customWidth="1"/>
    <col min="13569" max="13570" width="9" style="109"/>
    <col min="13571" max="13571" width="9.62727272727273" style="109" customWidth="1"/>
    <col min="13572" max="13822" width="9" style="109"/>
    <col min="13823" max="13823" width="55.1272727272727" style="109" customWidth="1"/>
    <col min="13824" max="13824" width="24" style="109" customWidth="1"/>
    <col min="13825" max="13826" width="9" style="109"/>
    <col min="13827" max="13827" width="9.62727272727273" style="109" customWidth="1"/>
    <col min="13828" max="14078" width="9" style="109"/>
    <col min="14079" max="14079" width="55.1272727272727" style="109" customWidth="1"/>
    <col min="14080" max="14080" width="24" style="109" customWidth="1"/>
    <col min="14081" max="14082" width="9" style="109"/>
    <col min="14083" max="14083" width="9.62727272727273" style="109" customWidth="1"/>
    <col min="14084" max="14334" width="9" style="109"/>
    <col min="14335" max="14335" width="55.1272727272727" style="109" customWidth="1"/>
    <col min="14336" max="14336" width="24" style="109" customWidth="1"/>
    <col min="14337" max="14338" width="9" style="109"/>
    <col min="14339" max="14339" width="9.62727272727273" style="109" customWidth="1"/>
    <col min="14340" max="14590" width="9" style="109"/>
    <col min="14591" max="14591" width="55.1272727272727" style="109" customWidth="1"/>
    <col min="14592" max="14592" width="24" style="109" customWidth="1"/>
    <col min="14593" max="14594" width="9" style="109"/>
    <col min="14595" max="14595" width="9.62727272727273" style="109" customWidth="1"/>
    <col min="14596" max="14846" width="9" style="109"/>
    <col min="14847" max="14847" width="55.1272727272727" style="109" customWidth="1"/>
    <col min="14848" max="14848" width="24" style="109" customWidth="1"/>
    <col min="14849" max="14850" width="9" style="109"/>
    <col min="14851" max="14851" width="9.62727272727273" style="109" customWidth="1"/>
    <col min="14852" max="15102" width="9" style="109"/>
    <col min="15103" max="15103" width="55.1272727272727" style="109" customWidth="1"/>
    <col min="15104" max="15104" width="24" style="109" customWidth="1"/>
    <col min="15105" max="15106" width="9" style="109"/>
    <col min="15107" max="15107" width="9.62727272727273" style="109" customWidth="1"/>
    <col min="15108" max="15358" width="9" style="109"/>
    <col min="15359" max="15359" width="55.1272727272727" style="109" customWidth="1"/>
    <col min="15360" max="15360" width="24" style="109" customWidth="1"/>
    <col min="15361" max="15362" width="9" style="109"/>
    <col min="15363" max="15363" width="9.62727272727273" style="109" customWidth="1"/>
    <col min="15364" max="15614" width="9" style="109"/>
    <col min="15615" max="15615" width="55.1272727272727" style="109" customWidth="1"/>
    <col min="15616" max="15616" width="24" style="109" customWidth="1"/>
    <col min="15617" max="15618" width="9" style="109"/>
    <col min="15619" max="15619" width="9.62727272727273" style="109" customWidth="1"/>
    <col min="15620" max="15870" width="9" style="109"/>
    <col min="15871" max="15871" width="55.1272727272727" style="109" customWidth="1"/>
    <col min="15872" max="15872" width="24" style="109" customWidth="1"/>
    <col min="15873" max="15874" width="9" style="109"/>
    <col min="15875" max="15875" width="9.62727272727273" style="109" customWidth="1"/>
    <col min="15876" max="16126" width="9" style="109"/>
    <col min="16127" max="16127" width="55.1272727272727" style="109" customWidth="1"/>
    <col min="16128" max="16128" width="24" style="109" customWidth="1"/>
    <col min="16129" max="16130" width="9" style="109"/>
    <col min="16131" max="16131" width="9.62727272727273" style="109" customWidth="1"/>
    <col min="16132" max="16384" width="9" style="109"/>
  </cols>
  <sheetData>
    <row r="1" ht="20.25" customHeight="1" spans="1:2">
      <c r="A1" s="222" t="s">
        <v>1198</v>
      </c>
      <c r="B1" s="222"/>
    </row>
    <row r="2" customHeight="1" spans="1:2">
      <c r="A2" s="223"/>
      <c r="B2" s="224" t="s">
        <v>1044</v>
      </c>
    </row>
    <row r="3" customHeight="1" spans="1:2">
      <c r="A3" s="225" t="s">
        <v>1045</v>
      </c>
      <c r="B3" s="226" t="s">
        <v>3</v>
      </c>
    </row>
    <row r="4" s="221" customFormat="1" customHeight="1" spans="1:5">
      <c r="A4" s="227" t="s">
        <v>1047</v>
      </c>
      <c r="B4" s="228">
        <f>SUM(B5:B8)</f>
        <v>118064</v>
      </c>
      <c r="E4" s="229"/>
    </row>
    <row r="5" customHeight="1" spans="1:5">
      <c r="A5" s="230" t="s">
        <v>1048</v>
      </c>
      <c r="B5" s="231">
        <f>87854-36</f>
        <v>87818</v>
      </c>
      <c r="E5" s="229"/>
    </row>
    <row r="6" customHeight="1" spans="1:5">
      <c r="A6" s="230" t="s">
        <v>1049</v>
      </c>
      <c r="B6" s="231">
        <v>15835</v>
      </c>
      <c r="E6" s="229"/>
    </row>
    <row r="7" customHeight="1" spans="1:5">
      <c r="A7" s="230" t="s">
        <v>1050</v>
      </c>
      <c r="B7" s="231">
        <v>8574</v>
      </c>
      <c r="E7" s="229"/>
    </row>
    <row r="8" customHeight="1" spans="1:5">
      <c r="A8" s="230" t="s">
        <v>1051</v>
      </c>
      <c r="B8" s="231">
        <v>5837</v>
      </c>
      <c r="E8" s="229"/>
    </row>
    <row r="9" customHeight="1" spans="1:5">
      <c r="A9" s="227" t="s">
        <v>1052</v>
      </c>
      <c r="B9" s="228">
        <f>SUM(B10:B19)</f>
        <v>96278</v>
      </c>
      <c r="E9" s="229"/>
    </row>
    <row r="10" customHeight="1" spans="1:5">
      <c r="A10" s="230" t="s">
        <v>1053</v>
      </c>
      <c r="B10" s="231">
        <v>14304</v>
      </c>
      <c r="E10" s="229"/>
    </row>
    <row r="11" customHeight="1" spans="1:5">
      <c r="A11" s="230" t="s">
        <v>1199</v>
      </c>
      <c r="B11" s="231">
        <v>356</v>
      </c>
      <c r="E11" s="229"/>
    </row>
    <row r="12" customHeight="1" spans="1:5">
      <c r="A12" s="230" t="s">
        <v>1055</v>
      </c>
      <c r="B12" s="231">
        <v>61</v>
      </c>
      <c r="E12" s="229"/>
    </row>
    <row r="13" customHeight="1" spans="1:5">
      <c r="A13" s="230" t="s">
        <v>1056</v>
      </c>
      <c r="B13" s="231">
        <v>2</v>
      </c>
      <c r="E13" s="229"/>
    </row>
    <row r="14" customHeight="1" spans="1:5">
      <c r="A14" s="230" t="s">
        <v>1057</v>
      </c>
      <c r="B14" s="231">
        <v>4928</v>
      </c>
      <c r="E14" s="229"/>
    </row>
    <row r="15" customHeight="1" spans="1:5">
      <c r="A15" s="230" t="s">
        <v>1058</v>
      </c>
      <c r="B15" s="231">
        <v>948</v>
      </c>
      <c r="E15" s="229"/>
    </row>
    <row r="16" customHeight="1" spans="1:5">
      <c r="A16" s="230" t="s">
        <v>1059</v>
      </c>
      <c r="B16" s="231">
        <v>50</v>
      </c>
      <c r="E16" s="229"/>
    </row>
    <row r="17" customHeight="1" spans="1:5">
      <c r="A17" s="230" t="s">
        <v>1060</v>
      </c>
      <c r="B17" s="231">
        <v>1704</v>
      </c>
      <c r="E17" s="229"/>
    </row>
    <row r="18" customHeight="1" spans="1:5">
      <c r="A18" s="230" t="s">
        <v>1061</v>
      </c>
      <c r="B18" s="231">
        <v>61</v>
      </c>
      <c r="E18" s="229"/>
    </row>
    <row r="19" customHeight="1" spans="1:5">
      <c r="A19" s="230" t="s">
        <v>1062</v>
      </c>
      <c r="B19" s="231">
        <f>77120+25337-50-43623+15080</f>
        <v>73864</v>
      </c>
      <c r="E19" s="229"/>
    </row>
    <row r="20" customHeight="1" spans="1:5">
      <c r="A20" s="227" t="s">
        <v>1063</v>
      </c>
      <c r="B20" s="228">
        <f>SUM(B21:B27)</f>
        <v>55</v>
      </c>
      <c r="E20" s="229"/>
    </row>
    <row r="21" customHeight="1" spans="1:5">
      <c r="A21" s="230" t="s">
        <v>1064</v>
      </c>
      <c r="B21" s="231"/>
      <c r="E21" s="229"/>
    </row>
    <row r="22" customHeight="1" spans="1:5">
      <c r="A22" s="230" t="s">
        <v>1065</v>
      </c>
      <c r="B22" s="231"/>
      <c r="E22" s="229"/>
    </row>
    <row r="23" customHeight="1" spans="1:5">
      <c r="A23" s="230" t="s">
        <v>1066</v>
      </c>
      <c r="B23" s="231"/>
      <c r="E23" s="229"/>
    </row>
    <row r="24" customHeight="1" spans="1:5">
      <c r="A24" s="230" t="s">
        <v>1067</v>
      </c>
      <c r="B24" s="231"/>
      <c r="E24" s="229"/>
    </row>
    <row r="25" s="221" customFormat="1" customHeight="1" spans="1:5">
      <c r="A25" s="230" t="s">
        <v>1068</v>
      </c>
      <c r="B25" s="231"/>
      <c r="E25" s="229"/>
    </row>
    <row r="26" customHeight="1" spans="1:5">
      <c r="A26" s="230" t="s">
        <v>1069</v>
      </c>
      <c r="B26" s="231">
        <v>5</v>
      </c>
      <c r="E26" s="229"/>
    </row>
    <row r="27" customHeight="1" spans="1:5">
      <c r="A27" s="230" t="s">
        <v>1070</v>
      </c>
      <c r="B27" s="231">
        <v>50</v>
      </c>
      <c r="E27" s="229"/>
    </row>
    <row r="28" customHeight="1" spans="1:5">
      <c r="A28" s="227" t="s">
        <v>1071</v>
      </c>
      <c r="B28" s="228"/>
      <c r="E28" s="229"/>
    </row>
    <row r="29" customHeight="1" spans="1:5">
      <c r="A29" s="230" t="s">
        <v>1064</v>
      </c>
      <c r="B29" s="231"/>
      <c r="E29" s="229"/>
    </row>
    <row r="30" customHeight="1" spans="1:5">
      <c r="A30" s="230" t="s">
        <v>1065</v>
      </c>
      <c r="B30" s="231"/>
      <c r="E30" s="229"/>
    </row>
    <row r="31" customHeight="1" spans="1:5">
      <c r="A31" s="230" t="s">
        <v>1066</v>
      </c>
      <c r="B31" s="231"/>
      <c r="E31" s="229"/>
    </row>
    <row r="32" customHeight="1" spans="1:5">
      <c r="A32" s="230" t="s">
        <v>1068</v>
      </c>
      <c r="B32" s="231"/>
      <c r="E32" s="229"/>
    </row>
    <row r="33" customHeight="1" spans="1:5">
      <c r="A33" s="230" t="s">
        <v>1069</v>
      </c>
      <c r="B33" s="231"/>
      <c r="E33" s="229"/>
    </row>
    <row r="34" s="221" customFormat="1" customHeight="1" spans="1:5">
      <c r="A34" s="230" t="s">
        <v>1070</v>
      </c>
      <c r="B34" s="231"/>
      <c r="E34" s="229"/>
    </row>
    <row r="35" customHeight="1" spans="1:5">
      <c r="A35" s="227" t="s">
        <v>1072</v>
      </c>
      <c r="B35" s="228">
        <f>SUM(B36:B38)</f>
        <v>113244</v>
      </c>
      <c r="E35" s="229"/>
    </row>
    <row r="36" customHeight="1" spans="1:5">
      <c r="A36" s="230" t="s">
        <v>1073</v>
      </c>
      <c r="B36" s="231">
        <v>97321</v>
      </c>
      <c r="E36" s="229"/>
    </row>
    <row r="37" s="221" customFormat="1" customHeight="1" spans="1:5">
      <c r="A37" s="230" t="s">
        <v>1074</v>
      </c>
      <c r="B37" s="231">
        <v>15923</v>
      </c>
      <c r="E37" s="229"/>
    </row>
    <row r="38" s="221" customFormat="1" customHeight="1" spans="1:5">
      <c r="A38" s="230" t="s">
        <v>1075</v>
      </c>
      <c r="B38" s="231"/>
      <c r="E38" s="229"/>
    </row>
    <row r="39" customHeight="1" spans="1:5">
      <c r="A39" s="227" t="s">
        <v>1076</v>
      </c>
      <c r="B39" s="228">
        <f>SUM(B40:B41)</f>
        <v>423</v>
      </c>
      <c r="E39" s="229"/>
    </row>
    <row r="40" customHeight="1" spans="1:5">
      <c r="A40" s="230" t="s">
        <v>1077</v>
      </c>
      <c r="B40" s="231">
        <v>423</v>
      </c>
      <c r="E40" s="229"/>
    </row>
    <row r="41" customHeight="1" spans="1:5">
      <c r="A41" s="230" t="s">
        <v>1078</v>
      </c>
      <c r="B41" s="231"/>
      <c r="E41" s="229"/>
    </row>
    <row r="42" customHeight="1" spans="1:5">
      <c r="A42" s="227" t="s">
        <v>1079</v>
      </c>
      <c r="B42" s="228"/>
      <c r="E42" s="229"/>
    </row>
    <row r="43" customHeight="1" spans="1:5">
      <c r="A43" s="230" t="s">
        <v>1080</v>
      </c>
      <c r="B43" s="231"/>
      <c r="E43" s="229"/>
    </row>
    <row r="44" s="221" customFormat="1" customHeight="1" spans="1:5">
      <c r="A44" s="230" t="s">
        <v>1081</v>
      </c>
      <c r="B44" s="231"/>
      <c r="E44" s="229"/>
    </row>
    <row r="45" customHeight="1" spans="1:5">
      <c r="A45" s="230" t="s">
        <v>1082</v>
      </c>
      <c r="B45" s="231"/>
      <c r="E45" s="229"/>
    </row>
    <row r="46" customHeight="1" spans="1:5">
      <c r="A46" s="227" t="s">
        <v>1083</v>
      </c>
      <c r="B46" s="228"/>
      <c r="E46" s="229"/>
    </row>
    <row r="47" customHeight="1" spans="1:5">
      <c r="A47" s="230" t="s">
        <v>1084</v>
      </c>
      <c r="B47" s="231"/>
      <c r="E47" s="229"/>
    </row>
    <row r="48" customHeight="1" spans="1:5">
      <c r="A48" s="230" t="s">
        <v>1085</v>
      </c>
      <c r="B48" s="231"/>
      <c r="E48" s="229"/>
    </row>
    <row r="49" customHeight="1" spans="1:5">
      <c r="A49" s="227" t="s">
        <v>1086</v>
      </c>
      <c r="B49" s="228">
        <f>SUM(B50:B54)</f>
        <v>24339</v>
      </c>
      <c r="E49" s="229"/>
    </row>
    <row r="50" customHeight="1" spans="1:5">
      <c r="A50" s="230" t="s">
        <v>1087</v>
      </c>
      <c r="B50" s="231">
        <v>1267</v>
      </c>
      <c r="E50" s="229"/>
    </row>
    <row r="51" customHeight="1" spans="1:5">
      <c r="A51" s="230" t="s">
        <v>1088</v>
      </c>
      <c r="B51" s="231">
        <v>610</v>
      </c>
      <c r="E51" s="229"/>
    </row>
    <row r="52" customHeight="1" spans="1:5">
      <c r="A52" s="230" t="s">
        <v>1089</v>
      </c>
      <c r="B52" s="231"/>
      <c r="E52" s="229"/>
    </row>
    <row r="53" customHeight="1" spans="1:5">
      <c r="A53" s="230" t="s">
        <v>1090</v>
      </c>
      <c r="B53" s="231">
        <v>21802</v>
      </c>
      <c r="E53" s="229"/>
    </row>
    <row r="54" customHeight="1" spans="1:5">
      <c r="A54" s="230" t="s">
        <v>1091</v>
      </c>
      <c r="B54" s="231">
        <v>660</v>
      </c>
      <c r="E54" s="229"/>
    </row>
    <row r="55" customHeight="1" spans="1:5">
      <c r="A55" s="227" t="s">
        <v>1092</v>
      </c>
      <c r="B55" s="228"/>
      <c r="E55" s="229"/>
    </row>
    <row r="56" customHeight="1" spans="1:5">
      <c r="A56" s="230" t="s">
        <v>1093</v>
      </c>
      <c r="B56" s="231"/>
      <c r="E56" s="229"/>
    </row>
    <row r="57" customHeight="1" spans="1:5">
      <c r="A57" s="230" t="s">
        <v>1094</v>
      </c>
      <c r="B57" s="231"/>
      <c r="E57" s="229"/>
    </row>
    <row r="58" customHeight="1" spans="1:5">
      <c r="A58" s="227" t="s">
        <v>1095</v>
      </c>
      <c r="B58" s="228">
        <f>SUM(B59:B62)</f>
        <v>28543</v>
      </c>
      <c r="E58" s="229"/>
    </row>
    <row r="59" customHeight="1" spans="1:6">
      <c r="A59" s="230" t="s">
        <v>1096</v>
      </c>
      <c r="B59" s="231">
        <v>28543</v>
      </c>
      <c r="E59" s="229"/>
      <c r="F59" s="135"/>
    </row>
    <row r="60" customHeight="1" spans="1:5">
      <c r="A60" s="230" t="s">
        <v>1097</v>
      </c>
      <c r="B60" s="231"/>
      <c r="E60" s="229"/>
    </row>
    <row r="61" customHeight="1" spans="1:5">
      <c r="A61" s="230" t="s">
        <v>1098</v>
      </c>
      <c r="B61" s="231"/>
      <c r="E61" s="229"/>
    </row>
    <row r="62" customHeight="1" spans="1:5">
      <c r="A62" s="230" t="s">
        <v>1099</v>
      </c>
      <c r="B62" s="231"/>
      <c r="E62" s="229"/>
    </row>
    <row r="63" customHeight="1" spans="1:5">
      <c r="A63" s="227" t="s">
        <v>1100</v>
      </c>
      <c r="B63" s="228"/>
      <c r="E63" s="229"/>
    </row>
    <row r="64" customHeight="1" spans="1:5">
      <c r="A64" s="230" t="s">
        <v>1101</v>
      </c>
      <c r="B64" s="231"/>
      <c r="E64" s="229"/>
    </row>
    <row r="65" customHeight="1" spans="1:5">
      <c r="A65" s="230" t="s">
        <v>1102</v>
      </c>
      <c r="B65" s="231"/>
      <c r="E65" s="229"/>
    </row>
    <row r="66" customHeight="1" spans="1:5">
      <c r="A66" s="227" t="s">
        <v>1103</v>
      </c>
      <c r="B66" s="228"/>
      <c r="E66" s="229"/>
    </row>
    <row r="67" customHeight="1" spans="1:5">
      <c r="A67" s="230" t="s">
        <v>1104</v>
      </c>
      <c r="B67" s="231"/>
      <c r="E67" s="229"/>
    </row>
    <row r="68" customHeight="1" spans="1:5">
      <c r="A68" s="230" t="s">
        <v>1105</v>
      </c>
      <c r="B68" s="231"/>
      <c r="E68" s="229"/>
    </row>
    <row r="69" customHeight="1" spans="1:5">
      <c r="A69" s="230" t="s">
        <v>1106</v>
      </c>
      <c r="B69" s="231"/>
      <c r="E69" s="229"/>
    </row>
    <row r="70" customHeight="1" spans="1:5">
      <c r="A70" s="230" t="s">
        <v>1107</v>
      </c>
      <c r="B70" s="231"/>
      <c r="E70" s="229"/>
    </row>
    <row r="71" customHeight="1" spans="1:5">
      <c r="A71" s="227" t="s">
        <v>1108</v>
      </c>
      <c r="B71" s="228">
        <f>SUM(B72:B73)</f>
        <v>4000</v>
      </c>
      <c r="E71" s="229"/>
    </row>
    <row r="72" customHeight="1" spans="1:5">
      <c r="A72" s="230" t="s">
        <v>1109</v>
      </c>
      <c r="B72" s="231">
        <v>4000</v>
      </c>
      <c r="E72" s="229"/>
    </row>
    <row r="73" customHeight="1" spans="1:5">
      <c r="A73" s="230" t="s">
        <v>1110</v>
      </c>
      <c r="B73" s="231"/>
      <c r="E73" s="229"/>
    </row>
    <row r="74" customHeight="1" spans="1:5">
      <c r="A74" s="227" t="s">
        <v>1111</v>
      </c>
      <c r="B74" s="228">
        <f>SUM(B75:B78)</f>
        <v>226</v>
      </c>
      <c r="E74" s="229"/>
    </row>
    <row r="75" customHeight="1" spans="1:5">
      <c r="A75" s="230" t="s">
        <v>1112</v>
      </c>
      <c r="B75" s="231"/>
      <c r="E75" s="229"/>
    </row>
    <row r="76" customHeight="1" spans="1:5">
      <c r="A76" s="230" t="s">
        <v>1113</v>
      </c>
      <c r="B76" s="231"/>
      <c r="E76" s="229"/>
    </row>
    <row r="77" customHeight="1" spans="1:5">
      <c r="A77" s="230" t="s">
        <v>1114</v>
      </c>
      <c r="B77" s="231"/>
      <c r="E77" s="229"/>
    </row>
    <row r="78" customHeight="1" spans="1:5">
      <c r="A78" s="230" t="s">
        <v>1115</v>
      </c>
      <c r="B78" s="231">
        <v>226</v>
      </c>
      <c r="E78" s="229"/>
    </row>
    <row r="79" customHeight="1" spans="1:5">
      <c r="A79" s="227" t="s">
        <v>1116</v>
      </c>
      <c r="B79" s="228">
        <f>B74+B71+B66+B63+B58+B55+B49+B46+B42+B39+B35+B28+B20+B9+B4</f>
        <v>385172</v>
      </c>
      <c r="E79" s="229"/>
    </row>
  </sheetData>
  <mergeCells count="1">
    <mergeCell ref="A1:B1"/>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2"/>
  <sheetViews>
    <sheetView workbookViewId="0">
      <selection activeCell="E1" sqref="E$1:J$1048576"/>
    </sheetView>
  </sheetViews>
  <sheetFormatPr defaultColWidth="9" defaultRowHeight="21.75" customHeight="1" outlineLevelCol="7"/>
  <cols>
    <col min="1" max="1" width="38.8727272727273" customWidth="1"/>
    <col min="2" max="2" width="15.8727272727273" customWidth="1"/>
    <col min="3" max="3" width="38.5" customWidth="1"/>
    <col min="4" max="4" width="21" style="197" customWidth="1"/>
    <col min="257" max="257" width="38.8727272727273" customWidth="1"/>
    <col min="258" max="258" width="15.8727272727273" customWidth="1"/>
    <col min="259" max="259" width="27.7545454545455" customWidth="1"/>
    <col min="260" max="260" width="21" customWidth="1"/>
    <col min="513" max="513" width="38.8727272727273" customWidth="1"/>
    <col min="514" max="514" width="15.8727272727273" customWidth="1"/>
    <col min="515" max="515" width="27.7545454545455" customWidth="1"/>
    <col min="516" max="516" width="21" customWidth="1"/>
    <col min="769" max="769" width="38.8727272727273" customWidth="1"/>
    <col min="770" max="770" width="15.8727272727273" customWidth="1"/>
    <col min="771" max="771" width="27.7545454545455" customWidth="1"/>
    <col min="772" max="772" width="21" customWidth="1"/>
    <col min="1025" max="1025" width="38.8727272727273" customWidth="1"/>
    <col min="1026" max="1026" width="15.8727272727273" customWidth="1"/>
    <col min="1027" max="1027" width="27.7545454545455" customWidth="1"/>
    <col min="1028" max="1028" width="21" customWidth="1"/>
    <col min="1281" max="1281" width="38.8727272727273" customWidth="1"/>
    <col min="1282" max="1282" width="15.8727272727273" customWidth="1"/>
    <col min="1283" max="1283" width="27.7545454545455" customWidth="1"/>
    <col min="1284" max="1284" width="21" customWidth="1"/>
    <col min="1537" max="1537" width="38.8727272727273" customWidth="1"/>
    <col min="1538" max="1538" width="15.8727272727273" customWidth="1"/>
    <col min="1539" max="1539" width="27.7545454545455" customWidth="1"/>
    <col min="1540" max="1540" width="21" customWidth="1"/>
    <col min="1793" max="1793" width="38.8727272727273" customWidth="1"/>
    <col min="1794" max="1794" width="15.8727272727273" customWidth="1"/>
    <col min="1795" max="1795" width="27.7545454545455" customWidth="1"/>
    <col min="1796" max="1796" width="21" customWidth="1"/>
    <col min="2049" max="2049" width="38.8727272727273" customWidth="1"/>
    <col min="2050" max="2050" width="15.8727272727273" customWidth="1"/>
    <col min="2051" max="2051" width="27.7545454545455" customWidth="1"/>
    <col min="2052" max="2052" width="21" customWidth="1"/>
    <col min="2305" max="2305" width="38.8727272727273" customWidth="1"/>
    <col min="2306" max="2306" width="15.8727272727273" customWidth="1"/>
    <col min="2307" max="2307" width="27.7545454545455" customWidth="1"/>
    <col min="2308" max="2308" width="21" customWidth="1"/>
    <col min="2561" max="2561" width="38.8727272727273" customWidth="1"/>
    <col min="2562" max="2562" width="15.8727272727273" customWidth="1"/>
    <col min="2563" max="2563" width="27.7545454545455" customWidth="1"/>
    <col min="2564" max="2564" width="21" customWidth="1"/>
    <col min="2817" max="2817" width="38.8727272727273" customWidth="1"/>
    <col min="2818" max="2818" width="15.8727272727273" customWidth="1"/>
    <col min="2819" max="2819" width="27.7545454545455" customWidth="1"/>
    <col min="2820" max="2820" width="21" customWidth="1"/>
    <col min="3073" max="3073" width="38.8727272727273" customWidth="1"/>
    <col min="3074" max="3074" width="15.8727272727273" customWidth="1"/>
    <col min="3075" max="3075" width="27.7545454545455" customWidth="1"/>
    <col min="3076" max="3076" width="21" customWidth="1"/>
    <col min="3329" max="3329" width="38.8727272727273" customWidth="1"/>
    <col min="3330" max="3330" width="15.8727272727273" customWidth="1"/>
    <col min="3331" max="3331" width="27.7545454545455" customWidth="1"/>
    <col min="3332" max="3332" width="21" customWidth="1"/>
    <col min="3585" max="3585" width="38.8727272727273" customWidth="1"/>
    <col min="3586" max="3586" width="15.8727272727273" customWidth="1"/>
    <col min="3587" max="3587" width="27.7545454545455" customWidth="1"/>
    <col min="3588" max="3588" width="21" customWidth="1"/>
    <col min="3841" max="3841" width="38.8727272727273" customWidth="1"/>
    <col min="3842" max="3842" width="15.8727272727273" customWidth="1"/>
    <col min="3843" max="3843" width="27.7545454545455" customWidth="1"/>
    <col min="3844" max="3844" width="21" customWidth="1"/>
    <col min="4097" max="4097" width="38.8727272727273" customWidth="1"/>
    <col min="4098" max="4098" width="15.8727272727273" customWidth="1"/>
    <col min="4099" max="4099" width="27.7545454545455" customWidth="1"/>
    <col min="4100" max="4100" width="21" customWidth="1"/>
    <col min="4353" max="4353" width="38.8727272727273" customWidth="1"/>
    <col min="4354" max="4354" width="15.8727272727273" customWidth="1"/>
    <col min="4355" max="4355" width="27.7545454545455" customWidth="1"/>
    <col min="4356" max="4356" width="21" customWidth="1"/>
    <col min="4609" max="4609" width="38.8727272727273" customWidth="1"/>
    <col min="4610" max="4610" width="15.8727272727273" customWidth="1"/>
    <col min="4611" max="4611" width="27.7545454545455" customWidth="1"/>
    <col min="4612" max="4612" width="21" customWidth="1"/>
    <col min="4865" max="4865" width="38.8727272727273" customWidth="1"/>
    <col min="4866" max="4866" width="15.8727272727273" customWidth="1"/>
    <col min="4867" max="4867" width="27.7545454545455" customWidth="1"/>
    <col min="4868" max="4868" width="21" customWidth="1"/>
    <col min="5121" max="5121" width="38.8727272727273" customWidth="1"/>
    <col min="5122" max="5122" width="15.8727272727273" customWidth="1"/>
    <col min="5123" max="5123" width="27.7545454545455" customWidth="1"/>
    <col min="5124" max="5124" width="21" customWidth="1"/>
    <col min="5377" max="5377" width="38.8727272727273" customWidth="1"/>
    <col min="5378" max="5378" width="15.8727272727273" customWidth="1"/>
    <col min="5379" max="5379" width="27.7545454545455" customWidth="1"/>
    <col min="5380" max="5380" width="21" customWidth="1"/>
    <col min="5633" max="5633" width="38.8727272727273" customWidth="1"/>
    <col min="5634" max="5634" width="15.8727272727273" customWidth="1"/>
    <col min="5635" max="5635" width="27.7545454545455" customWidth="1"/>
    <col min="5636" max="5636" width="21" customWidth="1"/>
    <col min="5889" max="5889" width="38.8727272727273" customWidth="1"/>
    <col min="5890" max="5890" width="15.8727272727273" customWidth="1"/>
    <col min="5891" max="5891" width="27.7545454545455" customWidth="1"/>
    <col min="5892" max="5892" width="21" customWidth="1"/>
    <col min="6145" max="6145" width="38.8727272727273" customWidth="1"/>
    <col min="6146" max="6146" width="15.8727272727273" customWidth="1"/>
    <col min="6147" max="6147" width="27.7545454545455" customWidth="1"/>
    <col min="6148" max="6148" width="21" customWidth="1"/>
    <col min="6401" max="6401" width="38.8727272727273" customWidth="1"/>
    <col min="6402" max="6402" width="15.8727272727273" customWidth="1"/>
    <col min="6403" max="6403" width="27.7545454545455" customWidth="1"/>
    <col min="6404" max="6404" width="21" customWidth="1"/>
    <col min="6657" max="6657" width="38.8727272727273" customWidth="1"/>
    <col min="6658" max="6658" width="15.8727272727273" customWidth="1"/>
    <col min="6659" max="6659" width="27.7545454545455" customWidth="1"/>
    <col min="6660" max="6660" width="21" customWidth="1"/>
    <col min="6913" max="6913" width="38.8727272727273" customWidth="1"/>
    <col min="6914" max="6914" width="15.8727272727273" customWidth="1"/>
    <col min="6915" max="6915" width="27.7545454545455" customWidth="1"/>
    <col min="6916" max="6916" width="21" customWidth="1"/>
    <col min="7169" max="7169" width="38.8727272727273" customWidth="1"/>
    <col min="7170" max="7170" width="15.8727272727273" customWidth="1"/>
    <col min="7171" max="7171" width="27.7545454545455" customWidth="1"/>
    <col min="7172" max="7172" width="21" customWidth="1"/>
    <col min="7425" max="7425" width="38.8727272727273" customWidth="1"/>
    <col min="7426" max="7426" width="15.8727272727273" customWidth="1"/>
    <col min="7427" max="7427" width="27.7545454545455" customWidth="1"/>
    <col min="7428" max="7428" width="21" customWidth="1"/>
    <col min="7681" max="7681" width="38.8727272727273" customWidth="1"/>
    <col min="7682" max="7682" width="15.8727272727273" customWidth="1"/>
    <col min="7683" max="7683" width="27.7545454545455" customWidth="1"/>
    <col min="7684" max="7684" width="21" customWidth="1"/>
    <col min="7937" max="7937" width="38.8727272727273" customWidth="1"/>
    <col min="7938" max="7938" width="15.8727272727273" customWidth="1"/>
    <col min="7939" max="7939" width="27.7545454545455" customWidth="1"/>
    <col min="7940" max="7940" width="21" customWidth="1"/>
    <col min="8193" max="8193" width="38.8727272727273" customWidth="1"/>
    <col min="8194" max="8194" width="15.8727272727273" customWidth="1"/>
    <col min="8195" max="8195" width="27.7545454545455" customWidth="1"/>
    <col min="8196" max="8196" width="21" customWidth="1"/>
    <col min="8449" max="8449" width="38.8727272727273" customWidth="1"/>
    <col min="8450" max="8450" width="15.8727272727273" customWidth="1"/>
    <col min="8451" max="8451" width="27.7545454545455" customWidth="1"/>
    <col min="8452" max="8452" width="21" customWidth="1"/>
    <col min="8705" max="8705" width="38.8727272727273" customWidth="1"/>
    <col min="8706" max="8706" width="15.8727272727273" customWidth="1"/>
    <col min="8707" max="8707" width="27.7545454545455" customWidth="1"/>
    <col min="8708" max="8708" width="21" customWidth="1"/>
    <col min="8961" max="8961" width="38.8727272727273" customWidth="1"/>
    <col min="8962" max="8962" width="15.8727272727273" customWidth="1"/>
    <col min="8963" max="8963" width="27.7545454545455" customWidth="1"/>
    <col min="8964" max="8964" width="21" customWidth="1"/>
    <col min="9217" max="9217" width="38.8727272727273" customWidth="1"/>
    <col min="9218" max="9218" width="15.8727272727273" customWidth="1"/>
    <col min="9219" max="9219" width="27.7545454545455" customWidth="1"/>
    <col min="9220" max="9220" width="21" customWidth="1"/>
    <col min="9473" max="9473" width="38.8727272727273" customWidth="1"/>
    <col min="9474" max="9474" width="15.8727272727273" customWidth="1"/>
    <col min="9475" max="9475" width="27.7545454545455" customWidth="1"/>
    <col min="9476" max="9476" width="21" customWidth="1"/>
    <col min="9729" max="9729" width="38.8727272727273" customWidth="1"/>
    <col min="9730" max="9730" width="15.8727272727273" customWidth="1"/>
    <col min="9731" max="9731" width="27.7545454545455" customWidth="1"/>
    <col min="9732" max="9732" width="21" customWidth="1"/>
    <col min="9985" max="9985" width="38.8727272727273" customWidth="1"/>
    <col min="9986" max="9986" width="15.8727272727273" customWidth="1"/>
    <col min="9987" max="9987" width="27.7545454545455" customWidth="1"/>
    <col min="9988" max="9988" width="21" customWidth="1"/>
    <col min="10241" max="10241" width="38.8727272727273" customWidth="1"/>
    <col min="10242" max="10242" width="15.8727272727273" customWidth="1"/>
    <col min="10243" max="10243" width="27.7545454545455" customWidth="1"/>
    <col min="10244" max="10244" width="21" customWidth="1"/>
    <col min="10497" max="10497" width="38.8727272727273" customWidth="1"/>
    <col min="10498" max="10498" width="15.8727272727273" customWidth="1"/>
    <col min="10499" max="10499" width="27.7545454545455" customWidth="1"/>
    <col min="10500" max="10500" width="21" customWidth="1"/>
    <col min="10753" max="10753" width="38.8727272727273" customWidth="1"/>
    <col min="10754" max="10754" width="15.8727272727273" customWidth="1"/>
    <col min="10755" max="10755" width="27.7545454545455" customWidth="1"/>
    <col min="10756" max="10756" width="21" customWidth="1"/>
    <col min="11009" max="11009" width="38.8727272727273" customWidth="1"/>
    <col min="11010" max="11010" width="15.8727272727273" customWidth="1"/>
    <col min="11011" max="11011" width="27.7545454545455" customWidth="1"/>
    <col min="11012" max="11012" width="21" customWidth="1"/>
    <col min="11265" max="11265" width="38.8727272727273" customWidth="1"/>
    <col min="11266" max="11266" width="15.8727272727273" customWidth="1"/>
    <col min="11267" max="11267" width="27.7545454545455" customWidth="1"/>
    <col min="11268" max="11268" width="21" customWidth="1"/>
    <col min="11521" max="11521" width="38.8727272727273" customWidth="1"/>
    <col min="11522" max="11522" width="15.8727272727273" customWidth="1"/>
    <col min="11523" max="11523" width="27.7545454545455" customWidth="1"/>
    <col min="11524" max="11524" width="21" customWidth="1"/>
    <col min="11777" max="11777" width="38.8727272727273" customWidth="1"/>
    <col min="11778" max="11778" width="15.8727272727273" customWidth="1"/>
    <col min="11779" max="11779" width="27.7545454545455" customWidth="1"/>
    <col min="11780" max="11780" width="21" customWidth="1"/>
    <col min="12033" max="12033" width="38.8727272727273" customWidth="1"/>
    <col min="12034" max="12034" width="15.8727272727273" customWidth="1"/>
    <col min="12035" max="12035" width="27.7545454545455" customWidth="1"/>
    <col min="12036" max="12036" width="21" customWidth="1"/>
    <col min="12289" max="12289" width="38.8727272727273" customWidth="1"/>
    <col min="12290" max="12290" width="15.8727272727273" customWidth="1"/>
    <col min="12291" max="12291" width="27.7545454545455" customWidth="1"/>
    <col min="12292" max="12292" width="21" customWidth="1"/>
    <col min="12545" max="12545" width="38.8727272727273" customWidth="1"/>
    <col min="12546" max="12546" width="15.8727272727273" customWidth="1"/>
    <col min="12547" max="12547" width="27.7545454545455" customWidth="1"/>
    <col min="12548" max="12548" width="21" customWidth="1"/>
    <col min="12801" max="12801" width="38.8727272727273" customWidth="1"/>
    <col min="12802" max="12802" width="15.8727272727273" customWidth="1"/>
    <col min="12803" max="12803" width="27.7545454545455" customWidth="1"/>
    <col min="12804" max="12804" width="21" customWidth="1"/>
    <col min="13057" max="13057" width="38.8727272727273" customWidth="1"/>
    <col min="13058" max="13058" width="15.8727272727273" customWidth="1"/>
    <col min="13059" max="13059" width="27.7545454545455" customWidth="1"/>
    <col min="13060" max="13060" width="21" customWidth="1"/>
    <col min="13313" max="13313" width="38.8727272727273" customWidth="1"/>
    <col min="13314" max="13314" width="15.8727272727273" customWidth="1"/>
    <col min="13315" max="13315" width="27.7545454545455" customWidth="1"/>
    <col min="13316" max="13316" width="21" customWidth="1"/>
    <col min="13569" max="13569" width="38.8727272727273" customWidth="1"/>
    <col min="13570" max="13570" width="15.8727272727273" customWidth="1"/>
    <col min="13571" max="13571" width="27.7545454545455" customWidth="1"/>
    <col min="13572" max="13572" width="21" customWidth="1"/>
    <col min="13825" max="13825" width="38.8727272727273" customWidth="1"/>
    <col min="13826" max="13826" width="15.8727272727273" customWidth="1"/>
    <col min="13827" max="13827" width="27.7545454545455" customWidth="1"/>
    <col min="13828" max="13828" width="21" customWidth="1"/>
    <col min="14081" max="14081" width="38.8727272727273" customWidth="1"/>
    <col min="14082" max="14082" width="15.8727272727273" customWidth="1"/>
    <col min="14083" max="14083" width="27.7545454545455" customWidth="1"/>
    <col min="14084" max="14084" width="21" customWidth="1"/>
    <col min="14337" max="14337" width="38.8727272727273" customWidth="1"/>
    <col min="14338" max="14338" width="15.8727272727273" customWidth="1"/>
    <col min="14339" max="14339" width="27.7545454545455" customWidth="1"/>
    <col min="14340" max="14340" width="21" customWidth="1"/>
    <col min="14593" max="14593" width="38.8727272727273" customWidth="1"/>
    <col min="14594" max="14594" width="15.8727272727273" customWidth="1"/>
    <col min="14595" max="14595" width="27.7545454545455" customWidth="1"/>
    <col min="14596" max="14596" width="21" customWidth="1"/>
    <col min="14849" max="14849" width="38.8727272727273" customWidth="1"/>
    <col min="14850" max="14850" width="15.8727272727273" customWidth="1"/>
    <col min="14851" max="14851" width="27.7545454545455" customWidth="1"/>
    <col min="14852" max="14852" width="21" customWidth="1"/>
    <col min="15105" max="15105" width="38.8727272727273" customWidth="1"/>
    <col min="15106" max="15106" width="15.8727272727273" customWidth="1"/>
    <col min="15107" max="15107" width="27.7545454545455" customWidth="1"/>
    <col min="15108" max="15108" width="21" customWidth="1"/>
    <col min="15361" max="15361" width="38.8727272727273" customWidth="1"/>
    <col min="15362" max="15362" width="15.8727272727273" customWidth="1"/>
    <col min="15363" max="15363" width="27.7545454545455" customWidth="1"/>
    <col min="15364" max="15364" width="21" customWidth="1"/>
    <col min="15617" max="15617" width="38.8727272727273" customWidth="1"/>
    <col min="15618" max="15618" width="15.8727272727273" customWidth="1"/>
    <col min="15619" max="15619" width="27.7545454545455" customWidth="1"/>
    <col min="15620" max="15620" width="21" customWidth="1"/>
    <col min="15873" max="15873" width="38.8727272727273" customWidth="1"/>
    <col min="15874" max="15874" width="15.8727272727273" customWidth="1"/>
    <col min="15875" max="15875" width="27.7545454545455" customWidth="1"/>
    <col min="15876" max="15876" width="21" customWidth="1"/>
    <col min="16129" max="16129" width="38.8727272727273" customWidth="1"/>
    <col min="16130" max="16130" width="15.8727272727273" customWidth="1"/>
    <col min="16131" max="16131" width="27.7545454545455" customWidth="1"/>
    <col min="16132" max="16132" width="21" customWidth="1"/>
  </cols>
  <sheetData>
    <row r="1" customHeight="1" spans="1:4">
      <c r="A1" s="198" t="s">
        <v>1200</v>
      </c>
      <c r="B1" s="198"/>
      <c r="C1" s="198"/>
      <c r="D1" s="198"/>
    </row>
    <row r="2" customHeight="1" spans="1:4">
      <c r="A2" s="199" t="s">
        <v>1044</v>
      </c>
      <c r="B2" s="199"/>
      <c r="C2" s="199"/>
      <c r="D2" s="199"/>
    </row>
    <row r="3" s="196" customFormat="1" customHeight="1" spans="1:4">
      <c r="A3" s="153" t="s">
        <v>52</v>
      </c>
      <c r="B3" s="153" t="s">
        <v>3</v>
      </c>
      <c r="C3" s="153" t="s">
        <v>52</v>
      </c>
      <c r="D3" s="200" t="s">
        <v>3</v>
      </c>
    </row>
    <row r="4" s="196" customFormat="1" customHeight="1" spans="1:4">
      <c r="A4" s="160" t="s">
        <v>1118</v>
      </c>
      <c r="B4" s="201">
        <v>273000</v>
      </c>
      <c r="C4" s="160" t="s">
        <v>1119</v>
      </c>
      <c r="D4" s="202">
        <v>385172</v>
      </c>
    </row>
    <row r="5" s="196" customFormat="1" customHeight="1" spans="1:4">
      <c r="A5" s="160" t="s">
        <v>1120</v>
      </c>
      <c r="B5" s="201">
        <f>SUM(B6,B7,B8)</f>
        <v>238195</v>
      </c>
      <c r="C5" s="203" t="s">
        <v>1121</v>
      </c>
      <c r="D5" s="202">
        <f>D6+D7+D8</f>
        <v>109385</v>
      </c>
    </row>
    <row r="6" s="196" customFormat="1" customHeight="1" spans="1:4">
      <c r="A6" s="145" t="s">
        <v>1122</v>
      </c>
      <c r="B6" s="204">
        <v>29646</v>
      </c>
      <c r="C6" s="203" t="s">
        <v>1123</v>
      </c>
      <c r="D6" s="147">
        <v>12739</v>
      </c>
    </row>
    <row r="7" s="196" customFormat="1" customHeight="1" spans="1:4">
      <c r="A7" s="145" t="s">
        <v>1124</v>
      </c>
      <c r="B7" s="204">
        <v>183212</v>
      </c>
      <c r="C7" s="203" t="s">
        <v>1125</v>
      </c>
      <c r="D7" s="147">
        <v>96646</v>
      </c>
    </row>
    <row r="8" s="196" customFormat="1" customHeight="1" spans="1:4">
      <c r="A8" s="145" t="s">
        <v>1126</v>
      </c>
      <c r="B8" s="204">
        <v>25337</v>
      </c>
      <c r="C8" s="203" t="s">
        <v>1127</v>
      </c>
      <c r="D8" s="147"/>
    </row>
    <row r="9" s="196" customFormat="1" customHeight="1" spans="1:4">
      <c r="A9" s="160" t="s">
        <v>1128</v>
      </c>
      <c r="B9" s="201">
        <f>SUM(B10:B13)</f>
        <v>30804</v>
      </c>
      <c r="C9" s="203" t="s">
        <v>1038</v>
      </c>
      <c r="D9" s="202">
        <f>SUM(D10:D13)</f>
        <v>73577</v>
      </c>
    </row>
    <row r="10" s="196" customFormat="1" customHeight="1" spans="1:4">
      <c r="A10" s="145" t="s">
        <v>1129</v>
      </c>
      <c r="B10" s="204">
        <v>0</v>
      </c>
      <c r="C10" s="205" t="s">
        <v>1130</v>
      </c>
      <c r="D10" s="147">
        <v>0</v>
      </c>
    </row>
    <row r="11" s="196" customFormat="1" customHeight="1" spans="1:4">
      <c r="A11" s="145" t="s">
        <v>1131</v>
      </c>
      <c r="B11" s="204">
        <v>0</v>
      </c>
      <c r="C11" s="205" t="s">
        <v>1132</v>
      </c>
      <c r="D11" s="147"/>
    </row>
    <row r="12" s="196" customFormat="1" customHeight="1" spans="1:4">
      <c r="A12" s="145" t="s">
        <v>1133</v>
      </c>
      <c r="B12" s="204">
        <v>0</v>
      </c>
      <c r="C12" s="205" t="s">
        <v>1134</v>
      </c>
      <c r="D12" s="147">
        <v>0</v>
      </c>
    </row>
    <row r="13" s="196" customFormat="1" customHeight="1" spans="1:8">
      <c r="A13" s="145" t="s">
        <v>1135</v>
      </c>
      <c r="B13" s="204">
        <f>9588+6500+14716</f>
        <v>30804</v>
      </c>
      <c r="C13" s="205" t="s">
        <v>1136</v>
      </c>
      <c r="D13" s="147">
        <v>73577</v>
      </c>
      <c r="H13" s="206"/>
    </row>
    <row r="14" s="196" customFormat="1" customHeight="1" spans="1:4">
      <c r="A14" s="146" t="s">
        <v>45</v>
      </c>
      <c r="B14" s="204"/>
      <c r="C14" s="207"/>
      <c r="D14" s="208"/>
    </row>
    <row r="15" s="196" customFormat="1" customHeight="1" spans="1:4">
      <c r="A15" s="146" t="s">
        <v>1137</v>
      </c>
      <c r="B15" s="201">
        <v>44500</v>
      </c>
      <c r="C15" s="209" t="s">
        <v>1040</v>
      </c>
      <c r="D15" s="147"/>
    </row>
    <row r="16" s="196" customFormat="1" customHeight="1" spans="1:4">
      <c r="A16" s="160" t="s">
        <v>1138</v>
      </c>
      <c r="B16" s="204">
        <f>B17</f>
        <v>0</v>
      </c>
      <c r="C16" s="203" t="s">
        <v>1139</v>
      </c>
      <c r="D16" s="202">
        <f>D17</f>
        <v>15265</v>
      </c>
    </row>
    <row r="17" s="196" customFormat="1" customHeight="1" spans="1:4">
      <c r="A17" s="146" t="s">
        <v>1140</v>
      </c>
      <c r="B17" s="204">
        <f>B18</f>
        <v>0</v>
      </c>
      <c r="C17" s="210" t="s">
        <v>1141</v>
      </c>
      <c r="D17" s="211">
        <f>SUM(D18:D21)</f>
        <v>15265</v>
      </c>
    </row>
    <row r="18" s="196" customFormat="1" customHeight="1" spans="1:4">
      <c r="A18" s="160" t="s">
        <v>1142</v>
      </c>
      <c r="B18" s="204">
        <f>SUM(B19:B22)</f>
        <v>0</v>
      </c>
      <c r="C18" s="205" t="s">
        <v>1143</v>
      </c>
      <c r="D18" s="147">
        <v>15265</v>
      </c>
    </row>
    <row r="19" s="196" customFormat="1" customHeight="1" spans="1:4">
      <c r="A19" s="145" t="s">
        <v>1144</v>
      </c>
      <c r="B19" s="204"/>
      <c r="C19" s="205" t="s">
        <v>1145</v>
      </c>
      <c r="D19" s="147">
        <v>0</v>
      </c>
    </row>
    <row r="20" s="196" customFormat="1" customHeight="1" spans="1:4">
      <c r="A20" s="145" t="s">
        <v>1146</v>
      </c>
      <c r="B20" s="204"/>
      <c r="C20" s="205" t="s">
        <v>1147</v>
      </c>
      <c r="D20" s="147">
        <v>0</v>
      </c>
    </row>
    <row r="21" s="196" customFormat="1" customHeight="1" spans="1:4">
      <c r="A21" s="145" t="s">
        <v>1148</v>
      </c>
      <c r="B21" s="204"/>
      <c r="C21" s="205" t="s">
        <v>1149</v>
      </c>
      <c r="D21" s="147"/>
    </row>
    <row r="22" s="196" customFormat="1" customHeight="1" spans="1:4">
      <c r="A22" s="145" t="s">
        <v>1150</v>
      </c>
      <c r="B22" s="204"/>
      <c r="C22" s="205"/>
      <c r="D22" s="147"/>
    </row>
    <row r="23" s="196" customFormat="1" customHeight="1" spans="1:4">
      <c r="A23" s="160" t="s">
        <v>1151</v>
      </c>
      <c r="B23" s="204">
        <f>B24</f>
        <v>0</v>
      </c>
      <c r="C23" s="203" t="s">
        <v>1152</v>
      </c>
      <c r="D23" s="211">
        <f>SUM(D24:D27)</f>
        <v>0</v>
      </c>
    </row>
    <row r="24" s="196" customFormat="1" customHeight="1" spans="1:4">
      <c r="A24" s="145" t="s">
        <v>1153</v>
      </c>
      <c r="B24" s="204">
        <f>SUM(B25:B28)</f>
        <v>0</v>
      </c>
      <c r="C24" s="207" t="s">
        <v>1154</v>
      </c>
      <c r="D24" s="147">
        <v>0</v>
      </c>
    </row>
    <row r="25" s="196" customFormat="1" customHeight="1" spans="1:4">
      <c r="A25" s="148" t="s">
        <v>1155</v>
      </c>
      <c r="B25" s="204"/>
      <c r="C25" s="212" t="s">
        <v>1156</v>
      </c>
      <c r="D25" s="211">
        <v>0</v>
      </c>
    </row>
    <row r="26" s="196" customFormat="1" customHeight="1" spans="1:4">
      <c r="A26" s="145" t="s">
        <v>1157</v>
      </c>
      <c r="B26" s="204"/>
      <c r="C26" s="205" t="s">
        <v>1158</v>
      </c>
      <c r="D26" s="147">
        <v>0</v>
      </c>
    </row>
    <row r="27" s="196" customFormat="1" customHeight="1" spans="1:4">
      <c r="A27" s="145" t="s">
        <v>1159</v>
      </c>
      <c r="B27" s="204"/>
      <c r="C27" s="205" t="s">
        <v>1160</v>
      </c>
      <c r="D27" s="147">
        <v>0</v>
      </c>
    </row>
    <row r="28" s="196" customFormat="1" customHeight="1" spans="1:4">
      <c r="A28" s="145" t="s">
        <v>1161</v>
      </c>
      <c r="B28" s="185"/>
      <c r="C28" s="205"/>
      <c r="D28" s="202"/>
    </row>
    <row r="29" s="196" customFormat="1" customHeight="1" spans="1:4">
      <c r="A29" s="145"/>
      <c r="B29" s="185"/>
      <c r="C29" s="203" t="s">
        <v>1031</v>
      </c>
      <c r="D29" s="202">
        <v>3100</v>
      </c>
    </row>
    <row r="30" s="196" customFormat="1" customHeight="1" spans="1:4">
      <c r="A30" s="160" t="s">
        <v>1162</v>
      </c>
      <c r="B30" s="213">
        <v>0</v>
      </c>
      <c r="C30" s="203" t="s">
        <v>1163</v>
      </c>
      <c r="D30" s="147">
        <v>0</v>
      </c>
    </row>
    <row r="31" s="196" customFormat="1" customHeight="1" spans="1:4">
      <c r="A31" s="160" t="s">
        <v>1164</v>
      </c>
      <c r="B31" s="213">
        <v>0</v>
      </c>
      <c r="C31" s="203" t="s">
        <v>1165</v>
      </c>
      <c r="D31" s="147">
        <v>0</v>
      </c>
    </row>
    <row r="32" s="196" customFormat="1" customHeight="1" spans="1:4">
      <c r="A32" s="160" t="s">
        <v>1166</v>
      </c>
      <c r="B32" s="213">
        <v>0</v>
      </c>
      <c r="C32" s="203" t="s">
        <v>1167</v>
      </c>
      <c r="D32" s="147">
        <v>0</v>
      </c>
    </row>
    <row r="33" s="196" customFormat="1" customHeight="1" spans="1:4">
      <c r="A33" s="160"/>
      <c r="B33" s="213">
        <v>0</v>
      </c>
      <c r="C33" s="214" t="s">
        <v>1039</v>
      </c>
      <c r="D33" s="147"/>
    </row>
    <row r="34" s="196" customFormat="1" customHeight="1" spans="1:4">
      <c r="A34" s="160" t="s">
        <v>1168</v>
      </c>
      <c r="B34" s="213">
        <f>SUM(B35:B37)</f>
        <v>0</v>
      </c>
      <c r="C34" s="214" t="s">
        <v>1031</v>
      </c>
      <c r="D34" s="147">
        <f>SUM(D35:D37)</f>
        <v>0</v>
      </c>
    </row>
    <row r="35" s="196" customFormat="1" customHeight="1" spans="1:4">
      <c r="A35" s="145" t="s">
        <v>1169</v>
      </c>
      <c r="B35" s="213">
        <v>0</v>
      </c>
      <c r="C35" s="215" t="s">
        <v>1170</v>
      </c>
      <c r="D35" s="147">
        <v>0</v>
      </c>
    </row>
    <row r="36" s="196" customFormat="1" customHeight="1" spans="1:4">
      <c r="A36" s="145" t="s">
        <v>1171</v>
      </c>
      <c r="B36" s="216">
        <v>0</v>
      </c>
      <c r="C36" s="215" t="s">
        <v>1172</v>
      </c>
      <c r="D36" s="147"/>
    </row>
    <row r="37" s="196" customFormat="1" customHeight="1" spans="1:4">
      <c r="A37" s="145" t="s">
        <v>1173</v>
      </c>
      <c r="B37" s="213">
        <v>0</v>
      </c>
      <c r="C37" s="215" t="s">
        <v>1174</v>
      </c>
      <c r="D37" s="147">
        <v>0</v>
      </c>
    </row>
    <row r="38" s="196" customFormat="1" customHeight="1" spans="1:4">
      <c r="A38" s="160" t="s">
        <v>1175</v>
      </c>
      <c r="B38" s="217">
        <v>0</v>
      </c>
      <c r="C38" s="214" t="s">
        <v>1176</v>
      </c>
      <c r="D38" s="147">
        <v>0</v>
      </c>
    </row>
    <row r="39" s="196" customFormat="1" customHeight="1" spans="1:4">
      <c r="A39" s="146"/>
      <c r="B39" s="185"/>
      <c r="C39" s="203" t="s">
        <v>1177</v>
      </c>
      <c r="D39" s="147"/>
    </row>
    <row r="40" s="196" customFormat="1" customHeight="1" spans="1:4">
      <c r="A40" s="146"/>
      <c r="B40" s="185"/>
      <c r="C40" s="203" t="s">
        <v>1178</v>
      </c>
      <c r="D40" s="147"/>
    </row>
    <row r="41" s="196" customFormat="1" customHeight="1" spans="1:4">
      <c r="A41" s="146"/>
      <c r="B41" s="185"/>
      <c r="C41" s="203" t="s">
        <v>1179</v>
      </c>
      <c r="D41" s="208"/>
    </row>
    <row r="42" s="196" customFormat="1" customHeight="1" spans="1:4">
      <c r="A42" s="218" t="s">
        <v>1180</v>
      </c>
      <c r="B42" s="219">
        <f>SUM(B4:B5,B9,B14:B15,B16,B23,B30:B34,B38:B38)</f>
        <v>586499</v>
      </c>
      <c r="C42" s="220" t="s">
        <v>1181</v>
      </c>
      <c r="D42" s="202">
        <f>SUM(D4:D5,D9,D15,D16,D23,D29:D34,D38:D39)</f>
        <v>586499</v>
      </c>
    </row>
  </sheetData>
  <mergeCells count="2">
    <mergeCell ref="A1:D1"/>
    <mergeCell ref="A2:D2"/>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0"/>
  <sheetViews>
    <sheetView topLeftCell="B4" workbookViewId="0">
      <selection activeCell="F4" sqref="F$1:O$1048576"/>
    </sheetView>
  </sheetViews>
  <sheetFormatPr defaultColWidth="9" defaultRowHeight="14" outlineLevelCol="4"/>
  <cols>
    <col min="1" max="1" width="9" style="109" hidden="1" customWidth="1"/>
    <col min="2" max="2" width="40.3727272727273" style="109" customWidth="1"/>
    <col min="3" max="3" width="12.5" style="109" customWidth="1"/>
    <col min="4" max="4" width="14.3727272727273" style="109" customWidth="1"/>
    <col min="5" max="5" width="10.7545454545455" style="109" customWidth="1"/>
    <col min="6" max="251" width="9" style="109"/>
    <col min="252" max="252" width="40.3727272727273" style="109" customWidth="1"/>
    <col min="253" max="253" width="12.5" style="109" customWidth="1"/>
    <col min="254" max="254" width="14.3727272727273" style="109" customWidth="1"/>
    <col min="255" max="255" width="10.7545454545455" style="109" customWidth="1"/>
    <col min="256" max="507" width="9" style="109"/>
    <col min="508" max="508" width="40.3727272727273" style="109" customWidth="1"/>
    <col min="509" max="509" width="12.5" style="109" customWidth="1"/>
    <col min="510" max="510" width="14.3727272727273" style="109" customWidth="1"/>
    <col min="511" max="511" width="10.7545454545455" style="109" customWidth="1"/>
    <col min="512" max="763" width="9" style="109"/>
    <col min="764" max="764" width="40.3727272727273" style="109" customWidth="1"/>
    <col min="765" max="765" width="12.5" style="109" customWidth="1"/>
    <col min="766" max="766" width="14.3727272727273" style="109" customWidth="1"/>
    <col min="767" max="767" width="10.7545454545455" style="109" customWidth="1"/>
    <col min="768" max="1019" width="9" style="109"/>
    <col min="1020" max="1020" width="40.3727272727273" style="109" customWidth="1"/>
    <col min="1021" max="1021" width="12.5" style="109" customWidth="1"/>
    <col min="1022" max="1022" width="14.3727272727273" style="109" customWidth="1"/>
    <col min="1023" max="1023" width="10.7545454545455" style="109" customWidth="1"/>
    <col min="1024" max="1275" width="9" style="109"/>
    <col min="1276" max="1276" width="40.3727272727273" style="109" customWidth="1"/>
    <col min="1277" max="1277" width="12.5" style="109" customWidth="1"/>
    <col min="1278" max="1278" width="14.3727272727273" style="109" customWidth="1"/>
    <col min="1279" max="1279" width="10.7545454545455" style="109" customWidth="1"/>
    <col min="1280" max="1531" width="9" style="109"/>
    <col min="1532" max="1532" width="40.3727272727273" style="109" customWidth="1"/>
    <col min="1533" max="1533" width="12.5" style="109" customWidth="1"/>
    <col min="1534" max="1534" width="14.3727272727273" style="109" customWidth="1"/>
    <col min="1535" max="1535" width="10.7545454545455" style="109" customWidth="1"/>
    <col min="1536" max="1787" width="9" style="109"/>
    <col min="1788" max="1788" width="40.3727272727273" style="109" customWidth="1"/>
    <col min="1789" max="1789" width="12.5" style="109" customWidth="1"/>
    <col min="1790" max="1790" width="14.3727272727273" style="109" customWidth="1"/>
    <col min="1791" max="1791" width="10.7545454545455" style="109" customWidth="1"/>
    <col min="1792" max="2043" width="9" style="109"/>
    <col min="2044" max="2044" width="40.3727272727273" style="109" customWidth="1"/>
    <col min="2045" max="2045" width="12.5" style="109" customWidth="1"/>
    <col min="2046" max="2046" width="14.3727272727273" style="109" customWidth="1"/>
    <col min="2047" max="2047" width="10.7545454545455" style="109" customWidth="1"/>
    <col min="2048" max="2299" width="9" style="109"/>
    <col min="2300" max="2300" width="40.3727272727273" style="109" customWidth="1"/>
    <col min="2301" max="2301" width="12.5" style="109" customWidth="1"/>
    <col min="2302" max="2302" width="14.3727272727273" style="109" customWidth="1"/>
    <col min="2303" max="2303" width="10.7545454545455" style="109" customWidth="1"/>
    <col min="2304" max="2555" width="9" style="109"/>
    <col min="2556" max="2556" width="40.3727272727273" style="109" customWidth="1"/>
    <col min="2557" max="2557" width="12.5" style="109" customWidth="1"/>
    <col min="2558" max="2558" width="14.3727272727273" style="109" customWidth="1"/>
    <col min="2559" max="2559" width="10.7545454545455" style="109" customWidth="1"/>
    <col min="2560" max="2811" width="9" style="109"/>
    <col min="2812" max="2812" width="40.3727272727273" style="109" customWidth="1"/>
    <col min="2813" max="2813" width="12.5" style="109" customWidth="1"/>
    <col min="2814" max="2814" width="14.3727272727273" style="109" customWidth="1"/>
    <col min="2815" max="2815" width="10.7545454545455" style="109" customWidth="1"/>
    <col min="2816" max="3067" width="9" style="109"/>
    <col min="3068" max="3068" width="40.3727272727273" style="109" customWidth="1"/>
    <col min="3069" max="3069" width="12.5" style="109" customWidth="1"/>
    <col min="3070" max="3070" width="14.3727272727273" style="109" customWidth="1"/>
    <col min="3071" max="3071" width="10.7545454545455" style="109" customWidth="1"/>
    <col min="3072" max="3323" width="9" style="109"/>
    <col min="3324" max="3324" width="40.3727272727273" style="109" customWidth="1"/>
    <col min="3325" max="3325" width="12.5" style="109" customWidth="1"/>
    <col min="3326" max="3326" width="14.3727272727273" style="109" customWidth="1"/>
    <col min="3327" max="3327" width="10.7545454545455" style="109" customWidth="1"/>
    <col min="3328" max="3579" width="9" style="109"/>
    <col min="3580" max="3580" width="40.3727272727273" style="109" customWidth="1"/>
    <col min="3581" max="3581" width="12.5" style="109" customWidth="1"/>
    <col min="3582" max="3582" width="14.3727272727273" style="109" customWidth="1"/>
    <col min="3583" max="3583" width="10.7545454545455" style="109" customWidth="1"/>
    <col min="3584" max="3835" width="9" style="109"/>
    <col min="3836" max="3836" width="40.3727272727273" style="109" customWidth="1"/>
    <col min="3837" max="3837" width="12.5" style="109" customWidth="1"/>
    <col min="3838" max="3838" width="14.3727272727273" style="109" customWidth="1"/>
    <col min="3839" max="3839" width="10.7545454545455" style="109" customWidth="1"/>
    <col min="3840" max="4091" width="9" style="109"/>
    <col min="4092" max="4092" width="40.3727272727273" style="109" customWidth="1"/>
    <col min="4093" max="4093" width="12.5" style="109" customWidth="1"/>
    <col min="4094" max="4094" width="14.3727272727273" style="109" customWidth="1"/>
    <col min="4095" max="4095" width="10.7545454545455" style="109" customWidth="1"/>
    <col min="4096" max="4347" width="9" style="109"/>
    <col min="4348" max="4348" width="40.3727272727273" style="109" customWidth="1"/>
    <col min="4349" max="4349" width="12.5" style="109" customWidth="1"/>
    <col min="4350" max="4350" width="14.3727272727273" style="109" customWidth="1"/>
    <col min="4351" max="4351" width="10.7545454545455" style="109" customWidth="1"/>
    <col min="4352" max="4603" width="9" style="109"/>
    <col min="4604" max="4604" width="40.3727272727273" style="109" customWidth="1"/>
    <col min="4605" max="4605" width="12.5" style="109" customWidth="1"/>
    <col min="4606" max="4606" width="14.3727272727273" style="109" customWidth="1"/>
    <col min="4607" max="4607" width="10.7545454545455" style="109" customWidth="1"/>
    <col min="4608" max="4859" width="9" style="109"/>
    <col min="4860" max="4860" width="40.3727272727273" style="109" customWidth="1"/>
    <col min="4861" max="4861" width="12.5" style="109" customWidth="1"/>
    <col min="4862" max="4862" width="14.3727272727273" style="109" customWidth="1"/>
    <col min="4863" max="4863" width="10.7545454545455" style="109" customWidth="1"/>
    <col min="4864" max="5115" width="9" style="109"/>
    <col min="5116" max="5116" width="40.3727272727273" style="109" customWidth="1"/>
    <col min="5117" max="5117" width="12.5" style="109" customWidth="1"/>
    <col min="5118" max="5118" width="14.3727272727273" style="109" customWidth="1"/>
    <col min="5119" max="5119" width="10.7545454545455" style="109" customWidth="1"/>
    <col min="5120" max="5371" width="9" style="109"/>
    <col min="5372" max="5372" width="40.3727272727273" style="109" customWidth="1"/>
    <col min="5373" max="5373" width="12.5" style="109" customWidth="1"/>
    <col min="5374" max="5374" width="14.3727272727273" style="109" customWidth="1"/>
    <col min="5375" max="5375" width="10.7545454545455" style="109" customWidth="1"/>
    <col min="5376" max="5627" width="9" style="109"/>
    <col min="5628" max="5628" width="40.3727272727273" style="109" customWidth="1"/>
    <col min="5629" max="5629" width="12.5" style="109" customWidth="1"/>
    <col min="5630" max="5630" width="14.3727272727273" style="109" customWidth="1"/>
    <col min="5631" max="5631" width="10.7545454545455" style="109" customWidth="1"/>
    <col min="5632" max="5883" width="9" style="109"/>
    <col min="5884" max="5884" width="40.3727272727273" style="109" customWidth="1"/>
    <col min="5885" max="5885" width="12.5" style="109" customWidth="1"/>
    <col min="5886" max="5886" width="14.3727272727273" style="109" customWidth="1"/>
    <col min="5887" max="5887" width="10.7545454545455" style="109" customWidth="1"/>
    <col min="5888" max="6139" width="9" style="109"/>
    <col min="6140" max="6140" width="40.3727272727273" style="109" customWidth="1"/>
    <col min="6141" max="6141" width="12.5" style="109" customWidth="1"/>
    <col min="6142" max="6142" width="14.3727272727273" style="109" customWidth="1"/>
    <col min="6143" max="6143" width="10.7545454545455" style="109" customWidth="1"/>
    <col min="6144" max="6395" width="9" style="109"/>
    <col min="6396" max="6396" width="40.3727272727273" style="109" customWidth="1"/>
    <col min="6397" max="6397" width="12.5" style="109" customWidth="1"/>
    <col min="6398" max="6398" width="14.3727272727273" style="109" customWidth="1"/>
    <col min="6399" max="6399" width="10.7545454545455" style="109" customWidth="1"/>
    <col min="6400" max="6651" width="9" style="109"/>
    <col min="6652" max="6652" width="40.3727272727273" style="109" customWidth="1"/>
    <col min="6653" max="6653" width="12.5" style="109" customWidth="1"/>
    <col min="6654" max="6654" width="14.3727272727273" style="109" customWidth="1"/>
    <col min="6655" max="6655" width="10.7545454545455" style="109" customWidth="1"/>
    <col min="6656" max="6907" width="9" style="109"/>
    <col min="6908" max="6908" width="40.3727272727273" style="109" customWidth="1"/>
    <col min="6909" max="6909" width="12.5" style="109" customWidth="1"/>
    <col min="6910" max="6910" width="14.3727272727273" style="109" customWidth="1"/>
    <col min="6911" max="6911" width="10.7545454545455" style="109" customWidth="1"/>
    <col min="6912" max="7163" width="9" style="109"/>
    <col min="7164" max="7164" width="40.3727272727273" style="109" customWidth="1"/>
    <col min="7165" max="7165" width="12.5" style="109" customWidth="1"/>
    <col min="7166" max="7166" width="14.3727272727273" style="109" customWidth="1"/>
    <col min="7167" max="7167" width="10.7545454545455" style="109" customWidth="1"/>
    <col min="7168" max="7419" width="9" style="109"/>
    <col min="7420" max="7420" width="40.3727272727273" style="109" customWidth="1"/>
    <col min="7421" max="7421" width="12.5" style="109" customWidth="1"/>
    <col min="7422" max="7422" width="14.3727272727273" style="109" customWidth="1"/>
    <col min="7423" max="7423" width="10.7545454545455" style="109" customWidth="1"/>
    <col min="7424" max="7675" width="9" style="109"/>
    <col min="7676" max="7676" width="40.3727272727273" style="109" customWidth="1"/>
    <col min="7677" max="7677" width="12.5" style="109" customWidth="1"/>
    <col min="7678" max="7678" width="14.3727272727273" style="109" customWidth="1"/>
    <col min="7679" max="7679" width="10.7545454545455" style="109" customWidth="1"/>
    <col min="7680" max="7931" width="9" style="109"/>
    <col min="7932" max="7932" width="40.3727272727273" style="109" customWidth="1"/>
    <col min="7933" max="7933" width="12.5" style="109" customWidth="1"/>
    <col min="7934" max="7934" width="14.3727272727273" style="109" customWidth="1"/>
    <col min="7935" max="7935" width="10.7545454545455" style="109" customWidth="1"/>
    <col min="7936" max="8187" width="9" style="109"/>
    <col min="8188" max="8188" width="40.3727272727273" style="109" customWidth="1"/>
    <col min="8189" max="8189" width="12.5" style="109" customWidth="1"/>
    <col min="8190" max="8190" width="14.3727272727273" style="109" customWidth="1"/>
    <col min="8191" max="8191" width="10.7545454545455" style="109" customWidth="1"/>
    <col min="8192" max="8443" width="9" style="109"/>
    <col min="8444" max="8444" width="40.3727272727273" style="109" customWidth="1"/>
    <col min="8445" max="8445" width="12.5" style="109" customWidth="1"/>
    <col min="8446" max="8446" width="14.3727272727273" style="109" customWidth="1"/>
    <col min="8447" max="8447" width="10.7545454545455" style="109" customWidth="1"/>
    <col min="8448" max="8699" width="9" style="109"/>
    <col min="8700" max="8700" width="40.3727272727273" style="109" customWidth="1"/>
    <col min="8701" max="8701" width="12.5" style="109" customWidth="1"/>
    <col min="8702" max="8702" width="14.3727272727273" style="109" customWidth="1"/>
    <col min="8703" max="8703" width="10.7545454545455" style="109" customWidth="1"/>
    <col min="8704" max="8955" width="9" style="109"/>
    <col min="8956" max="8956" width="40.3727272727273" style="109" customWidth="1"/>
    <col min="8957" max="8957" width="12.5" style="109" customWidth="1"/>
    <col min="8958" max="8958" width="14.3727272727273" style="109" customWidth="1"/>
    <col min="8959" max="8959" width="10.7545454545455" style="109" customWidth="1"/>
    <col min="8960" max="9211" width="9" style="109"/>
    <col min="9212" max="9212" width="40.3727272727273" style="109" customWidth="1"/>
    <col min="9213" max="9213" width="12.5" style="109" customWidth="1"/>
    <col min="9214" max="9214" width="14.3727272727273" style="109" customWidth="1"/>
    <col min="9215" max="9215" width="10.7545454545455" style="109" customWidth="1"/>
    <col min="9216" max="9467" width="9" style="109"/>
    <col min="9468" max="9468" width="40.3727272727273" style="109" customWidth="1"/>
    <col min="9469" max="9469" width="12.5" style="109" customWidth="1"/>
    <col min="9470" max="9470" width="14.3727272727273" style="109" customWidth="1"/>
    <col min="9471" max="9471" width="10.7545454545455" style="109" customWidth="1"/>
    <col min="9472" max="9723" width="9" style="109"/>
    <col min="9724" max="9724" width="40.3727272727273" style="109" customWidth="1"/>
    <col min="9725" max="9725" width="12.5" style="109" customWidth="1"/>
    <col min="9726" max="9726" width="14.3727272727273" style="109" customWidth="1"/>
    <col min="9727" max="9727" width="10.7545454545455" style="109" customWidth="1"/>
    <col min="9728" max="9979" width="9" style="109"/>
    <col min="9980" max="9980" width="40.3727272727273" style="109" customWidth="1"/>
    <col min="9981" max="9981" width="12.5" style="109" customWidth="1"/>
    <col min="9982" max="9982" width="14.3727272727273" style="109" customWidth="1"/>
    <col min="9983" max="9983" width="10.7545454545455" style="109" customWidth="1"/>
    <col min="9984" max="10235" width="9" style="109"/>
    <col min="10236" max="10236" width="40.3727272727273" style="109" customWidth="1"/>
    <col min="10237" max="10237" width="12.5" style="109" customWidth="1"/>
    <col min="10238" max="10238" width="14.3727272727273" style="109" customWidth="1"/>
    <col min="10239" max="10239" width="10.7545454545455" style="109" customWidth="1"/>
    <col min="10240" max="10491" width="9" style="109"/>
    <col min="10492" max="10492" width="40.3727272727273" style="109" customWidth="1"/>
    <col min="10493" max="10493" width="12.5" style="109" customWidth="1"/>
    <col min="10494" max="10494" width="14.3727272727273" style="109" customWidth="1"/>
    <col min="10495" max="10495" width="10.7545454545455" style="109" customWidth="1"/>
    <col min="10496" max="10747" width="9" style="109"/>
    <col min="10748" max="10748" width="40.3727272727273" style="109" customWidth="1"/>
    <col min="10749" max="10749" width="12.5" style="109" customWidth="1"/>
    <col min="10750" max="10750" width="14.3727272727273" style="109" customWidth="1"/>
    <col min="10751" max="10751" width="10.7545454545455" style="109" customWidth="1"/>
    <col min="10752" max="11003" width="9" style="109"/>
    <col min="11004" max="11004" width="40.3727272727273" style="109" customWidth="1"/>
    <col min="11005" max="11005" width="12.5" style="109" customWidth="1"/>
    <col min="11006" max="11006" width="14.3727272727273" style="109" customWidth="1"/>
    <col min="11007" max="11007" width="10.7545454545455" style="109" customWidth="1"/>
    <col min="11008" max="11259" width="9" style="109"/>
    <col min="11260" max="11260" width="40.3727272727273" style="109" customWidth="1"/>
    <col min="11261" max="11261" width="12.5" style="109" customWidth="1"/>
    <col min="11262" max="11262" width="14.3727272727273" style="109" customWidth="1"/>
    <col min="11263" max="11263" width="10.7545454545455" style="109" customWidth="1"/>
    <col min="11264" max="11515" width="9" style="109"/>
    <col min="11516" max="11516" width="40.3727272727273" style="109" customWidth="1"/>
    <col min="11517" max="11517" width="12.5" style="109" customWidth="1"/>
    <col min="11518" max="11518" width="14.3727272727273" style="109" customWidth="1"/>
    <col min="11519" max="11519" width="10.7545454545455" style="109" customWidth="1"/>
    <col min="11520" max="11771" width="9" style="109"/>
    <col min="11772" max="11772" width="40.3727272727273" style="109" customWidth="1"/>
    <col min="11773" max="11773" width="12.5" style="109" customWidth="1"/>
    <col min="11774" max="11774" width="14.3727272727273" style="109" customWidth="1"/>
    <col min="11775" max="11775" width="10.7545454545455" style="109" customWidth="1"/>
    <col min="11776" max="12027" width="9" style="109"/>
    <col min="12028" max="12028" width="40.3727272727273" style="109" customWidth="1"/>
    <col min="12029" max="12029" width="12.5" style="109" customWidth="1"/>
    <col min="12030" max="12030" width="14.3727272727273" style="109" customWidth="1"/>
    <col min="12031" max="12031" width="10.7545454545455" style="109" customWidth="1"/>
    <col min="12032" max="12283" width="9" style="109"/>
    <col min="12284" max="12284" width="40.3727272727273" style="109" customWidth="1"/>
    <col min="12285" max="12285" width="12.5" style="109" customWidth="1"/>
    <col min="12286" max="12286" width="14.3727272727273" style="109" customWidth="1"/>
    <col min="12287" max="12287" width="10.7545454545455" style="109" customWidth="1"/>
    <col min="12288" max="12539" width="9" style="109"/>
    <col min="12540" max="12540" width="40.3727272727273" style="109" customWidth="1"/>
    <col min="12541" max="12541" width="12.5" style="109" customWidth="1"/>
    <col min="12542" max="12542" width="14.3727272727273" style="109" customWidth="1"/>
    <col min="12543" max="12543" width="10.7545454545455" style="109" customWidth="1"/>
    <col min="12544" max="12795" width="9" style="109"/>
    <col min="12796" max="12796" width="40.3727272727273" style="109" customWidth="1"/>
    <col min="12797" max="12797" width="12.5" style="109" customWidth="1"/>
    <col min="12798" max="12798" width="14.3727272727273" style="109" customWidth="1"/>
    <col min="12799" max="12799" width="10.7545454545455" style="109" customWidth="1"/>
    <col min="12800" max="13051" width="9" style="109"/>
    <col min="13052" max="13052" width="40.3727272727273" style="109" customWidth="1"/>
    <col min="13053" max="13053" width="12.5" style="109" customWidth="1"/>
    <col min="13054" max="13054" width="14.3727272727273" style="109" customWidth="1"/>
    <col min="13055" max="13055" width="10.7545454545455" style="109" customWidth="1"/>
    <col min="13056" max="13307" width="9" style="109"/>
    <col min="13308" max="13308" width="40.3727272727273" style="109" customWidth="1"/>
    <col min="13309" max="13309" width="12.5" style="109" customWidth="1"/>
    <col min="13310" max="13310" width="14.3727272727273" style="109" customWidth="1"/>
    <col min="13311" max="13311" width="10.7545454545455" style="109" customWidth="1"/>
    <col min="13312" max="13563" width="9" style="109"/>
    <col min="13564" max="13564" width="40.3727272727273" style="109" customWidth="1"/>
    <col min="13565" max="13565" width="12.5" style="109" customWidth="1"/>
    <col min="13566" max="13566" width="14.3727272727273" style="109" customWidth="1"/>
    <col min="13567" max="13567" width="10.7545454545455" style="109" customWidth="1"/>
    <col min="13568" max="13819" width="9" style="109"/>
    <col min="13820" max="13820" width="40.3727272727273" style="109" customWidth="1"/>
    <col min="13821" max="13821" width="12.5" style="109" customWidth="1"/>
    <col min="13822" max="13822" width="14.3727272727273" style="109" customWidth="1"/>
    <col min="13823" max="13823" width="10.7545454545455" style="109" customWidth="1"/>
    <col min="13824" max="14075" width="9" style="109"/>
    <col min="14076" max="14076" width="40.3727272727273" style="109" customWidth="1"/>
    <col min="14077" max="14077" width="12.5" style="109" customWidth="1"/>
    <col min="14078" max="14078" width="14.3727272727273" style="109" customWidth="1"/>
    <col min="14079" max="14079" width="10.7545454545455" style="109" customWidth="1"/>
    <col min="14080" max="14331" width="9" style="109"/>
    <col min="14332" max="14332" width="40.3727272727273" style="109" customWidth="1"/>
    <col min="14333" max="14333" width="12.5" style="109" customWidth="1"/>
    <col min="14334" max="14334" width="14.3727272727273" style="109" customWidth="1"/>
    <col min="14335" max="14335" width="10.7545454545455" style="109" customWidth="1"/>
    <col min="14336" max="14587" width="9" style="109"/>
    <col min="14588" max="14588" width="40.3727272727273" style="109" customWidth="1"/>
    <col min="14589" max="14589" width="12.5" style="109" customWidth="1"/>
    <col min="14590" max="14590" width="14.3727272727273" style="109" customWidth="1"/>
    <col min="14591" max="14591" width="10.7545454545455" style="109" customWidth="1"/>
    <col min="14592" max="14843" width="9" style="109"/>
    <col min="14844" max="14844" width="40.3727272727273" style="109" customWidth="1"/>
    <col min="14845" max="14845" width="12.5" style="109" customWidth="1"/>
    <col min="14846" max="14846" width="14.3727272727273" style="109" customWidth="1"/>
    <col min="14847" max="14847" width="10.7545454545455" style="109" customWidth="1"/>
    <col min="14848" max="15099" width="9" style="109"/>
    <col min="15100" max="15100" width="40.3727272727273" style="109" customWidth="1"/>
    <col min="15101" max="15101" width="12.5" style="109" customWidth="1"/>
    <col min="15102" max="15102" width="14.3727272727273" style="109" customWidth="1"/>
    <col min="15103" max="15103" width="10.7545454545455" style="109" customWidth="1"/>
    <col min="15104" max="15355" width="9" style="109"/>
    <col min="15356" max="15356" width="40.3727272727273" style="109" customWidth="1"/>
    <col min="15357" max="15357" width="12.5" style="109" customWidth="1"/>
    <col min="15358" max="15358" width="14.3727272727273" style="109" customWidth="1"/>
    <col min="15359" max="15359" width="10.7545454545455" style="109" customWidth="1"/>
    <col min="15360" max="15611" width="9" style="109"/>
    <col min="15612" max="15612" width="40.3727272727273" style="109" customWidth="1"/>
    <col min="15613" max="15613" width="12.5" style="109" customWidth="1"/>
    <col min="15614" max="15614" width="14.3727272727273" style="109" customWidth="1"/>
    <col min="15615" max="15615" width="10.7545454545455" style="109" customWidth="1"/>
    <col min="15616" max="15867" width="9" style="109"/>
    <col min="15868" max="15868" width="40.3727272727273" style="109" customWidth="1"/>
    <col min="15869" max="15869" width="12.5" style="109" customWidth="1"/>
    <col min="15870" max="15870" width="14.3727272727273" style="109" customWidth="1"/>
    <col min="15871" max="15871" width="10.7545454545455" style="109" customWidth="1"/>
    <col min="15872" max="16123" width="9" style="109"/>
    <col min="16124" max="16124" width="40.3727272727273" style="109" customWidth="1"/>
    <col min="16125" max="16125" width="12.5" style="109" customWidth="1"/>
    <col min="16126" max="16126" width="14.3727272727273" style="109" customWidth="1"/>
    <col min="16127" max="16127" width="10.7545454545455" style="109" customWidth="1"/>
    <col min="16128" max="16384" width="9" style="109"/>
  </cols>
  <sheetData>
    <row r="1" ht="23.25" customHeight="1" spans="1:5">
      <c r="A1" s="162" t="s">
        <v>1201</v>
      </c>
      <c r="B1" s="162"/>
      <c r="C1" s="162"/>
      <c r="D1" s="162"/>
      <c r="E1" s="162"/>
    </row>
    <row r="2" ht="14.1" customHeight="1" spans="5:5">
      <c r="E2" s="163" t="s">
        <v>1044</v>
      </c>
    </row>
    <row r="3" s="106" customFormat="1" ht="21" customHeight="1" spans="1:5">
      <c r="A3" s="79" t="s">
        <v>1202</v>
      </c>
      <c r="B3" s="79" t="s">
        <v>52</v>
      </c>
      <c r="C3" s="79" t="s">
        <v>2</v>
      </c>
      <c r="D3" s="79" t="s">
        <v>3</v>
      </c>
      <c r="E3" s="79" t="s">
        <v>1203</v>
      </c>
    </row>
    <row r="4" s="106" customFormat="1" ht="21" customHeight="1" spans="1:5">
      <c r="A4" s="145">
        <v>1030102</v>
      </c>
      <c r="B4" s="145" t="s">
        <v>1204</v>
      </c>
      <c r="C4" s="166"/>
      <c r="D4" s="79"/>
      <c r="E4" s="79"/>
    </row>
    <row r="5" s="106" customFormat="1" ht="21" customHeight="1" spans="1:5">
      <c r="A5" s="145">
        <v>1030106</v>
      </c>
      <c r="B5" s="145" t="s">
        <v>1205</v>
      </c>
      <c r="C5" s="166"/>
      <c r="D5" s="79"/>
      <c r="E5" s="79"/>
    </row>
    <row r="6" s="106" customFormat="1" ht="21" customHeight="1" spans="1:5">
      <c r="A6" s="145">
        <v>1030110</v>
      </c>
      <c r="B6" s="145" t="s">
        <v>1206</v>
      </c>
      <c r="C6" s="166"/>
      <c r="D6" s="79"/>
      <c r="E6" s="79"/>
    </row>
    <row r="7" s="106" customFormat="1" ht="21" customHeight="1" spans="1:5">
      <c r="A7" s="145">
        <v>1030112</v>
      </c>
      <c r="B7" s="145" t="s">
        <v>1207</v>
      </c>
      <c r="C7" s="166"/>
      <c r="D7" s="79"/>
      <c r="E7" s="79"/>
    </row>
    <row r="8" s="106" customFormat="1" ht="21" customHeight="1" spans="1:5">
      <c r="A8" s="145">
        <v>1030115</v>
      </c>
      <c r="B8" s="145" t="s">
        <v>1208</v>
      </c>
      <c r="C8" s="166"/>
      <c r="D8" s="79"/>
      <c r="E8" s="79"/>
    </row>
    <row r="9" s="106" customFormat="1" ht="21" customHeight="1" spans="1:5">
      <c r="A9" s="145">
        <v>1030121</v>
      </c>
      <c r="B9" s="145" t="s">
        <v>1209</v>
      </c>
      <c r="C9" s="166"/>
      <c r="D9" s="79"/>
      <c r="E9" s="79"/>
    </row>
    <row r="10" s="106" customFormat="1" ht="21" customHeight="1" spans="1:5">
      <c r="A10" s="145">
        <v>1030129</v>
      </c>
      <c r="B10" s="145" t="s">
        <v>1210</v>
      </c>
      <c r="C10" s="166"/>
      <c r="D10" s="79"/>
      <c r="E10" s="79"/>
    </row>
    <row r="11" s="106" customFormat="1" ht="21" customHeight="1" spans="1:5">
      <c r="A11" s="145">
        <v>1030146</v>
      </c>
      <c r="B11" s="145" t="s">
        <v>1211</v>
      </c>
      <c r="C11" s="166">
        <v>15659</v>
      </c>
      <c r="D11" s="195">
        <v>10715</v>
      </c>
      <c r="E11" s="165">
        <f>D11/C11-1</f>
        <v>-0.315728973753113</v>
      </c>
    </row>
    <row r="12" s="106" customFormat="1" ht="21" customHeight="1" spans="1:5">
      <c r="A12" s="145">
        <v>1030147</v>
      </c>
      <c r="B12" s="145" t="s">
        <v>1212</v>
      </c>
      <c r="C12" s="166">
        <v>716</v>
      </c>
      <c r="D12" s="195">
        <v>612</v>
      </c>
      <c r="E12" s="165">
        <f>D12/C12-1</f>
        <v>-0.145251396648045</v>
      </c>
    </row>
    <row r="13" s="106" customFormat="1" ht="21" customHeight="1" spans="1:5">
      <c r="A13" s="145">
        <v>1030148</v>
      </c>
      <c r="B13" s="145" t="s">
        <v>1213</v>
      </c>
      <c r="C13" s="166">
        <v>397463</v>
      </c>
      <c r="D13" s="195">
        <v>471365</v>
      </c>
      <c r="E13" s="165">
        <f>D13/C13-1</f>
        <v>0.185934288223055</v>
      </c>
    </row>
    <row r="14" s="106" customFormat="1" ht="21" customHeight="1" spans="1:5">
      <c r="A14" s="145">
        <v>1030149</v>
      </c>
      <c r="B14" s="145" t="s">
        <v>1214</v>
      </c>
      <c r="C14" s="166"/>
      <c r="D14" s="195"/>
      <c r="E14" s="79"/>
    </row>
    <row r="15" s="106" customFormat="1" ht="21" customHeight="1" spans="1:5">
      <c r="A15" s="145">
        <v>1030150</v>
      </c>
      <c r="B15" s="145" t="s">
        <v>1215</v>
      </c>
      <c r="C15" s="166"/>
      <c r="D15" s="195"/>
      <c r="E15" s="79"/>
    </row>
    <row r="16" s="106" customFormat="1" ht="21" customHeight="1" spans="1:5">
      <c r="A16" s="145">
        <v>1030152</v>
      </c>
      <c r="B16" s="145" t="s">
        <v>1216</v>
      </c>
      <c r="C16" s="166"/>
      <c r="D16" s="195"/>
      <c r="E16" s="79"/>
    </row>
    <row r="17" s="106" customFormat="1" ht="21" customHeight="1" spans="1:5">
      <c r="A17" s="145">
        <v>1030153</v>
      </c>
      <c r="B17" s="145" t="s">
        <v>1217</v>
      </c>
      <c r="C17" s="166"/>
      <c r="D17" s="195"/>
      <c r="E17" s="79"/>
    </row>
    <row r="18" s="106" customFormat="1" ht="21" customHeight="1" spans="1:5">
      <c r="A18" s="145">
        <v>1030154</v>
      </c>
      <c r="B18" s="145" t="s">
        <v>1218</v>
      </c>
      <c r="C18" s="166"/>
      <c r="D18" s="195"/>
      <c r="E18" s="79"/>
    </row>
    <row r="19" s="106" customFormat="1" ht="21" customHeight="1" spans="1:5">
      <c r="A19" s="145">
        <v>1030155</v>
      </c>
      <c r="B19" s="145" t="s">
        <v>1219</v>
      </c>
      <c r="C19" s="166"/>
      <c r="D19" s="195"/>
      <c r="E19" s="79"/>
    </row>
    <row r="20" s="106" customFormat="1" ht="21" customHeight="1" spans="1:5">
      <c r="A20" s="145">
        <v>1030156</v>
      </c>
      <c r="B20" s="145" t="s">
        <v>1220</v>
      </c>
      <c r="C20" s="166">
        <v>14580</v>
      </c>
      <c r="D20" s="195">
        <v>5240</v>
      </c>
      <c r="E20" s="165">
        <f>D20/C20-1</f>
        <v>-0.640603566529492</v>
      </c>
    </row>
    <row r="21" s="106" customFormat="1" ht="21" customHeight="1" spans="1:5">
      <c r="A21" s="145">
        <v>1030157</v>
      </c>
      <c r="B21" s="145" t="s">
        <v>1221</v>
      </c>
      <c r="C21" s="166"/>
      <c r="D21" s="195"/>
      <c r="E21" s="165"/>
    </row>
    <row r="22" s="106" customFormat="1" ht="21" customHeight="1" spans="1:5">
      <c r="A22" s="145">
        <v>1030158</v>
      </c>
      <c r="B22" s="145" t="s">
        <v>1222</v>
      </c>
      <c r="C22" s="166"/>
      <c r="D22" s="195"/>
      <c r="E22" s="165"/>
    </row>
    <row r="23" s="106" customFormat="1" ht="21" customHeight="1" spans="1:5">
      <c r="A23" s="145">
        <v>1030159</v>
      </c>
      <c r="B23" s="145" t="s">
        <v>1223</v>
      </c>
      <c r="C23" s="166"/>
      <c r="D23" s="195"/>
      <c r="E23" s="79"/>
    </row>
    <row r="24" s="106" customFormat="1" ht="21" customHeight="1" spans="1:5">
      <c r="A24" s="145">
        <v>1030166</v>
      </c>
      <c r="B24" s="145" t="s">
        <v>1224</v>
      </c>
      <c r="C24" s="166"/>
      <c r="D24" s="195"/>
      <c r="E24" s="79"/>
    </row>
    <row r="25" s="106" customFormat="1" ht="21" customHeight="1" spans="1:5">
      <c r="A25" s="145">
        <v>1030168</v>
      </c>
      <c r="B25" s="145" t="s">
        <v>1225</v>
      </c>
      <c r="C25" s="166"/>
      <c r="D25" s="195"/>
      <c r="E25" s="79"/>
    </row>
    <row r="26" s="106" customFormat="1" ht="21" customHeight="1" spans="1:5">
      <c r="A26" s="145">
        <v>1030171</v>
      </c>
      <c r="B26" s="145" t="s">
        <v>1226</v>
      </c>
      <c r="C26" s="166"/>
      <c r="D26" s="195"/>
      <c r="E26" s="79"/>
    </row>
    <row r="27" s="106" customFormat="1" ht="21" customHeight="1" spans="1:5">
      <c r="A27" s="145">
        <v>1030175</v>
      </c>
      <c r="B27" s="145" t="s">
        <v>1227</v>
      </c>
      <c r="C27" s="166"/>
      <c r="D27" s="195"/>
      <c r="E27" s="79"/>
    </row>
    <row r="28" s="106" customFormat="1" ht="21" customHeight="1" spans="1:5">
      <c r="A28" s="145">
        <v>1030178</v>
      </c>
      <c r="B28" s="145" t="s">
        <v>1228</v>
      </c>
      <c r="C28" s="166">
        <v>3203</v>
      </c>
      <c r="D28" s="195">
        <v>3660</v>
      </c>
      <c r="E28" s="165">
        <f>D28/C28-1</f>
        <v>0.142678738682485</v>
      </c>
    </row>
    <row r="29" s="106" customFormat="1" ht="21" customHeight="1" spans="1:5">
      <c r="A29" s="145">
        <v>1030180</v>
      </c>
      <c r="B29" s="145" t="s">
        <v>1229</v>
      </c>
      <c r="C29" s="166"/>
      <c r="D29" s="195"/>
      <c r="E29" s="165"/>
    </row>
    <row r="30" s="106" customFormat="1" ht="21" customHeight="1" spans="1:5">
      <c r="A30" s="145">
        <v>1030199</v>
      </c>
      <c r="B30" s="145" t="s">
        <v>1230</v>
      </c>
      <c r="C30" s="166"/>
      <c r="D30" s="195"/>
      <c r="E30" s="165"/>
    </row>
    <row r="31" s="106" customFormat="1" ht="21" customHeight="1" spans="1:5">
      <c r="A31" s="168"/>
      <c r="B31" s="169" t="s">
        <v>1231</v>
      </c>
      <c r="C31" s="170">
        <f>SUM(C4:C30)</f>
        <v>431621</v>
      </c>
      <c r="D31" s="170">
        <f>SUM(D4:D30)</f>
        <v>491592</v>
      </c>
      <c r="E31" s="165">
        <f>(D31-C31)/C31</f>
        <v>0.138943656587608</v>
      </c>
    </row>
    <row r="32" s="106" customFormat="1" ht="21" customHeight="1" spans="1:5">
      <c r="A32" s="122"/>
      <c r="B32" s="171" t="s">
        <v>1232</v>
      </c>
      <c r="C32" s="150">
        <f>C33+C34</f>
        <v>0</v>
      </c>
      <c r="D32" s="150">
        <f>D33+D34</f>
        <v>0</v>
      </c>
      <c r="E32" s="150">
        <f>E33+E34</f>
        <v>0</v>
      </c>
    </row>
    <row r="33" s="106" customFormat="1" ht="21" customHeight="1" spans="1:5">
      <c r="A33" s="122"/>
      <c r="B33" s="172" t="s">
        <v>1233</v>
      </c>
      <c r="C33" s="150"/>
      <c r="D33" s="150"/>
      <c r="E33" s="166"/>
    </row>
    <row r="34" s="106" customFormat="1" ht="21" customHeight="1" spans="1:5">
      <c r="A34" s="122"/>
      <c r="B34" s="172" t="s">
        <v>1234</v>
      </c>
      <c r="C34" s="150"/>
      <c r="D34" s="150"/>
      <c r="E34" s="166"/>
    </row>
    <row r="35" s="106" customFormat="1" ht="21" customHeight="1" spans="1:5">
      <c r="A35" s="122"/>
      <c r="B35" s="173" t="s">
        <v>32</v>
      </c>
      <c r="C35" s="150">
        <f>C36</f>
        <v>0</v>
      </c>
      <c r="D35" s="150">
        <f>D36</f>
        <v>1888</v>
      </c>
      <c r="E35" s="150">
        <f>E36</f>
        <v>0</v>
      </c>
    </row>
    <row r="36" s="106" customFormat="1" ht="21" customHeight="1" spans="1:5">
      <c r="A36" s="122"/>
      <c r="B36" s="174" t="s">
        <v>1235</v>
      </c>
      <c r="C36" s="150">
        <f>C37+C38</f>
        <v>0</v>
      </c>
      <c r="D36" s="150">
        <f>D37+D38</f>
        <v>1888</v>
      </c>
      <c r="E36" s="150">
        <f>E37+E38</f>
        <v>0</v>
      </c>
    </row>
    <row r="37" s="106" customFormat="1" ht="21" customHeight="1" spans="1:5">
      <c r="A37" s="122"/>
      <c r="B37" s="172" t="s">
        <v>1236</v>
      </c>
      <c r="C37" s="122"/>
      <c r="D37" s="195">
        <v>1888</v>
      </c>
      <c r="E37" s="166"/>
    </row>
    <row r="38" s="106" customFormat="1" ht="21" customHeight="1" spans="1:5">
      <c r="A38" s="122"/>
      <c r="B38" s="172" t="s">
        <v>1237</v>
      </c>
      <c r="C38" s="122"/>
      <c r="D38" s="122"/>
      <c r="E38" s="166"/>
    </row>
    <row r="39" s="106" customFormat="1" ht="21" customHeight="1" spans="1:5">
      <c r="A39" s="122"/>
      <c r="B39" s="175" t="s">
        <v>1238</v>
      </c>
      <c r="C39" s="176"/>
      <c r="D39" s="173"/>
      <c r="E39" s="150"/>
    </row>
    <row r="40" s="106" customFormat="1" ht="21" customHeight="1" spans="1:5">
      <c r="A40" s="122"/>
      <c r="B40" s="175" t="s">
        <v>44</v>
      </c>
      <c r="C40" s="176"/>
      <c r="D40" s="176"/>
      <c r="E40" s="150"/>
    </row>
    <row r="41" s="106" customFormat="1" ht="21" customHeight="1" spans="1:5">
      <c r="A41" s="122"/>
      <c r="B41" s="177" t="s">
        <v>1239</v>
      </c>
      <c r="C41" s="178"/>
      <c r="D41" s="178">
        <f>D31+D32+D35+D39+D40</f>
        <v>493480</v>
      </c>
      <c r="E41" s="178"/>
    </row>
    <row r="42" s="106" customFormat="1" ht="21" customHeight="1" spans="1:5">
      <c r="A42" s="109"/>
      <c r="B42" s="109"/>
      <c r="C42" s="109"/>
      <c r="D42" s="109"/>
      <c r="E42" s="109"/>
    </row>
    <row r="43" s="106" customFormat="1" ht="21" customHeight="1" spans="1:5">
      <c r="A43" s="109"/>
      <c r="B43" s="109"/>
      <c r="C43" s="109"/>
      <c r="D43" s="109"/>
      <c r="E43" s="109"/>
    </row>
    <row r="50" spans="4:4">
      <c r="D50" s="135"/>
    </row>
  </sheetData>
  <mergeCells count="1">
    <mergeCell ref="A1:E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18</vt:i4>
      </vt:variant>
    </vt:vector>
  </HeadingPairs>
  <TitlesOfParts>
    <vt:vector size="18" baseType="lpstr">
      <vt:lpstr>全市一般公共预算收入</vt:lpstr>
      <vt:lpstr>全市一般公共预算支出</vt:lpstr>
      <vt:lpstr>全市一般公共预算支出政府预算经济分类</vt:lpstr>
      <vt:lpstr>全市一般公共预算收支平衡表</vt:lpstr>
      <vt:lpstr>市本级一般公共预算收入</vt:lpstr>
      <vt:lpstr>市本级一般公共预算支出</vt:lpstr>
      <vt:lpstr>市本级一般公共预算政府预算经济分类支出</vt:lpstr>
      <vt:lpstr>市本级一般公共预算收支平衡表</vt:lpstr>
      <vt:lpstr>全市基金收入</vt:lpstr>
      <vt:lpstr>全市政府性基金支出</vt:lpstr>
      <vt:lpstr>市本级基金收入</vt:lpstr>
      <vt:lpstr>市本级基金支出</vt:lpstr>
      <vt:lpstr>全市国有资本经营预算</vt:lpstr>
      <vt:lpstr>市本级国有资本经营预算</vt:lpstr>
      <vt:lpstr>全市及市本级社保基金收入预算</vt:lpstr>
      <vt:lpstr>全市及市本级社保基金预算支出</vt:lpstr>
      <vt:lpstr>2020年攀枝花市财政收入预算表</vt:lpstr>
      <vt:lpstr>2020年攀枝花市财政支出预算表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2006-09-16T00:00:00Z</dcterms:created>
  <dcterms:modified xsi:type="dcterms:W3CDTF">2021-05-21T03:15:42Z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2052-11.1.0.10495</vt:lpwstr>
  </property>
  <property fmtid="{D5CDD505-2E9C-101B-9397-08002B2CF9AE}" pid="3" name="ICV">
    <vt:lpwstr>A94259CD29344836A8605E5AFE47EC83</vt:lpwstr>
  </property>
</Properties>
</file>