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32" activeTab="2"/>
  </bookViews>
  <sheets>
    <sheet name="财政收支执行表" sheetId="1" r:id="rId1"/>
    <sheet name="社保基金收支合计" sheetId="2" r:id="rId2"/>
    <sheet name="分级公共预算收支" sheetId="3" r:id="rId3"/>
  </sheets>
  <definedNames>
    <definedName name="_xlnm.Print_Area" localSheetId="0">'财政收支执行表'!$A$1:$O$36</definedName>
    <definedName name="_xlnm.Print_Area" localSheetId="2">'分级公共预算收支'!$A$1:$O$13</definedName>
    <definedName name="_xlnm.Print_Area" localSheetId="1">'社保基金收支合计'!$A$1:$O$24</definedName>
  </definedNames>
  <calcPr fullCalcOnLoad="1"/>
</workbook>
</file>

<file path=xl/sharedStrings.xml><?xml version="1.0" encoding="utf-8"?>
<sst xmlns="http://schemas.openxmlformats.org/spreadsheetml/2006/main" count="108" uniqueCount="84">
  <si>
    <t>项目</t>
  </si>
  <si>
    <t>年度预算</t>
  </si>
  <si>
    <t>本年累计</t>
  </si>
  <si>
    <t>本月执行</t>
  </si>
  <si>
    <t>累计占预算</t>
  </si>
  <si>
    <t>±额</t>
  </si>
  <si>
    <t>±%</t>
  </si>
  <si>
    <t>全市情况</t>
  </si>
  <si>
    <t>各项税收总计</t>
  </si>
  <si>
    <t>其中：增 值 税</t>
  </si>
  <si>
    <t xml:space="preserve">      营 业 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</si>
  <si>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</si>
  <si>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</si>
  <si>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</si>
  <si>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</si>
  <si>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</si>
  <si>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</si>
  <si>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</si>
  <si>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</si>
  <si>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</si>
  <si>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</si>
  <si>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</si>
  <si>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烟叶税</t>
  </si>
  <si>
    <t>非税收入合计</t>
  </si>
  <si>
    <t>其中：一般公共服务支出</t>
  </si>
  <si>
    <t xml:space="preserve">     公共安全支出</t>
  </si>
  <si>
    <t xml:space="preserve">     教育支出</t>
  </si>
  <si>
    <t xml:space="preserve">     科学技术支出 </t>
  </si>
  <si>
    <t xml:space="preserve">     社会保障和就业支出</t>
  </si>
  <si>
    <t xml:space="preserve">     医疗卫生与计划生育支出</t>
  </si>
  <si>
    <t xml:space="preserve">     节能环保支出</t>
  </si>
  <si>
    <t xml:space="preserve">     城乡社区事务支出</t>
  </si>
  <si>
    <t>攀枝花市全市</t>
  </si>
  <si>
    <t>攀枝花市本级</t>
  </si>
  <si>
    <t>攀枝花市县区级</t>
  </si>
  <si>
    <t>攀枝花市东区</t>
  </si>
  <si>
    <t>攀枝花市西区</t>
  </si>
  <si>
    <t>攀枝花市仁和区</t>
  </si>
  <si>
    <t>攀枝花市米易县</t>
  </si>
  <si>
    <t>攀枝花市盐边县</t>
  </si>
  <si>
    <t>收入情况</t>
  </si>
  <si>
    <t>支出情况</t>
  </si>
  <si>
    <t>市本级情况</t>
  </si>
  <si>
    <t>单位:万元</t>
  </si>
  <si>
    <t>单位：万元</t>
  </si>
  <si>
    <t>一般公共预算收入合计</t>
  </si>
  <si>
    <t>一般公共预算支出合计</t>
  </si>
  <si>
    <t>政府性基金预算收入合计</t>
  </si>
  <si>
    <t>政府性基金预算支出合计</t>
  </si>
  <si>
    <t>国有资本经营预算收入合计</t>
  </si>
  <si>
    <t>国有资本经营预算支出合计</t>
  </si>
  <si>
    <t>单位：万元</t>
  </si>
  <si>
    <t>项目</t>
  </si>
  <si>
    <t>全市情况</t>
  </si>
  <si>
    <t>年度预算</t>
  </si>
  <si>
    <t>本月执行</t>
  </si>
  <si>
    <t>本年累计</t>
  </si>
  <si>
    <t>累计占预算</t>
  </si>
  <si>
    <t>上年同期数</t>
  </si>
  <si>
    <t>累计比上年同期</t>
  </si>
  <si>
    <t>±额</t>
  </si>
  <si>
    <t>±%</t>
  </si>
  <si>
    <t>社会保险基金预算收入合计</t>
  </si>
  <si>
    <t>其中：失业保险基金收入</t>
  </si>
  <si>
    <t xml:space="preserve">    基本医疗保险基金收入</t>
  </si>
  <si>
    <t xml:space="preserve">    工伤保险基金收入</t>
  </si>
  <si>
    <t xml:space="preserve">    生育保险基金收入</t>
  </si>
  <si>
    <t xml:space="preserve">    城镇居民基本医疗保险基金收入</t>
  </si>
  <si>
    <t xml:space="preserve">    居民社会养老保险基金收入</t>
  </si>
  <si>
    <t>社会保险基金预算支出合计</t>
  </si>
  <si>
    <t xml:space="preserve"> 其中：失业保险基金支出</t>
  </si>
  <si>
    <t xml:space="preserve">    基本医疗保险基金支出</t>
  </si>
  <si>
    <t xml:space="preserve">    工伤保险基金支出</t>
  </si>
  <si>
    <t xml:space="preserve">    生育保险基金支出</t>
  </si>
  <si>
    <t xml:space="preserve">    城镇居民基本医疗保险基金支出</t>
  </si>
  <si>
    <t xml:space="preserve">    居民社会养老保险基金支出</t>
  </si>
  <si>
    <t xml:space="preserve">     环境保护税</t>
  </si>
  <si>
    <t>上年同口径数</t>
  </si>
  <si>
    <t>上年同口径数</t>
  </si>
  <si>
    <t>累计比上年数</t>
  </si>
  <si>
    <t>攀枝花市2018年9月一般公共预算收支分级执行表（同口径）</t>
  </si>
  <si>
    <t xml:space="preserve">          攀枝花市2018年9月社保基金预算收支执行表</t>
  </si>
  <si>
    <t xml:space="preserve">     攀枝花市2018年9月财政收支执行表（同口径）</t>
  </si>
  <si>
    <t>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</si>
</sst>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\(#,##0\)"/>
    <numFmt numFmtId="179" formatCode="0_ "/>
    <numFmt numFmtId="180" formatCode="hh:mm:ss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3" fillId="0" borderId="19" xfId="0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6" fillId="0" borderId="1" xfId="18" applyBorder="1">
      <alignment vertical="center"/>
      <protection/>
    </xf>
    <xf numFmtId="0" fontId="6" fillId="0" borderId="1" xfId="18" applyFill="1" applyBorder="1">
      <alignment vertical="center"/>
      <protection/>
    </xf>
    <xf numFmtId="177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2" xfId="0" applyNumberFormat="1" applyFont="1" applyBorder="1" applyAlignment="1">
      <alignment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6" fillId="0" borderId="12" xfId="18" applyBorder="1">
      <alignment vertical="center"/>
      <protection/>
    </xf>
    <xf numFmtId="3" fontId="2" fillId="0" borderId="1" xfId="17" applyNumberFormat="1" applyFont="1" applyFill="1" applyBorder="1" applyAlignment="1" applyProtection="1">
      <alignment horizontal="right" vertical="center"/>
      <protection/>
    </xf>
    <xf numFmtId="177" fontId="0" fillId="0" borderId="26" xfId="0" applyNumberFormat="1" applyBorder="1" applyAlignment="1">
      <alignment/>
    </xf>
    <xf numFmtId="0" fontId="2" fillId="0" borderId="27" xfId="0" applyNumberFormat="1" applyFont="1" applyFill="1" applyBorder="1" applyAlignment="1" applyProtection="1">
      <alignment vertical="center"/>
      <protection/>
    </xf>
    <xf numFmtId="177" fontId="3" fillId="0" borderId="23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4" fillId="0" borderId="29" xfId="0" applyNumberFormat="1" applyFont="1" applyFill="1" applyBorder="1" applyAlignment="1" applyProtection="1">
      <alignment vertical="center"/>
      <protection/>
    </xf>
    <xf numFmtId="3" fontId="0" fillId="0" borderId="30" xfId="16" applyNumberFormat="1" applyFont="1" applyFill="1" applyBorder="1" applyAlignment="1" applyProtection="1">
      <alignment/>
      <protection/>
    </xf>
    <xf numFmtId="3" fontId="0" fillId="0" borderId="1" xfId="16" applyNumberFormat="1" applyFont="1" applyFill="1" applyBorder="1" applyAlignment="1" applyProtection="1">
      <alignment/>
      <protection/>
    </xf>
    <xf numFmtId="3" fontId="2" fillId="0" borderId="11" xfId="17" applyNumberFormat="1" applyFont="1" applyFill="1" applyBorder="1" applyAlignment="1" applyProtection="1">
      <alignment horizontal="right" vertical="center"/>
      <protection/>
    </xf>
    <xf numFmtId="3" fontId="0" fillId="0" borderId="11" xfId="16" applyNumberFormat="1" applyFont="1" applyFill="1" applyBorder="1" applyAlignment="1" applyProtection="1">
      <alignment/>
      <protection/>
    </xf>
    <xf numFmtId="3" fontId="2" fillId="0" borderId="10" xfId="17" applyNumberFormat="1" applyFont="1" applyFill="1" applyBorder="1" applyAlignment="1" applyProtection="1">
      <alignment horizontal="right" vertical="center"/>
      <protection/>
    </xf>
    <xf numFmtId="3" fontId="0" fillId="0" borderId="31" xfId="1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32" xfId="16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77" fontId="3" fillId="0" borderId="33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5" xfId="0" applyNumberFormat="1" applyBorder="1" applyAlignment="1">
      <alignment/>
    </xf>
    <xf numFmtId="177" fontId="0" fillId="0" borderId="3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177" fontId="0" fillId="0" borderId="6" xfId="0" applyNumberFormat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35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1">
    <cellStyle name="Normal" xfId="0"/>
    <cellStyle name="Percent" xfId="15"/>
    <cellStyle name="常规_财政收支预算执行情况表 (全市)" xfId="16"/>
    <cellStyle name="常规_财政收支执行表" xfId="17"/>
    <cellStyle name="常规_社保基金收支合计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0" sqref="N40"/>
    </sheetView>
  </sheetViews>
  <sheetFormatPr defaultColWidth="9.00390625" defaultRowHeight="14.25"/>
  <cols>
    <col min="1" max="1" width="20.375" style="0" customWidth="1"/>
    <col min="2" max="2" width="12.375" style="0" customWidth="1"/>
    <col min="3" max="3" width="10.125" style="0" customWidth="1"/>
    <col min="4" max="4" width="12.75390625" style="0" customWidth="1"/>
    <col min="5" max="5" width="8.875" style="0" customWidth="1"/>
    <col min="6" max="6" width="10.25390625" style="0" customWidth="1"/>
    <col min="7" max="7" width="10.125" style="0" customWidth="1"/>
    <col min="8" max="8" width="9.375" style="0" customWidth="1"/>
    <col min="9" max="9" width="10.00390625" style="0" customWidth="1"/>
    <col min="10" max="10" width="8.75390625" style="0" customWidth="1"/>
    <col min="11" max="11" width="10.625" style="0" customWidth="1"/>
    <col min="12" max="12" width="9.50390625" style="0" customWidth="1"/>
    <col min="13" max="14" width="10.125" style="0" customWidth="1"/>
    <col min="15" max="15" width="8.875" style="0" customWidth="1"/>
  </cols>
  <sheetData>
    <row r="1" spans="1:15" s="36" customFormat="1" ht="20.25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 thickBot="1">
      <c r="A2" t="s">
        <v>83</v>
      </c>
      <c r="N2" s="99" t="s">
        <v>43</v>
      </c>
      <c r="O2" s="99"/>
    </row>
    <row r="3" spans="1:15" ht="14.25">
      <c r="A3" s="94" t="s">
        <v>0</v>
      </c>
      <c r="B3" s="101" t="s">
        <v>7</v>
      </c>
      <c r="C3" s="102"/>
      <c r="D3" s="102"/>
      <c r="E3" s="102"/>
      <c r="F3" s="102"/>
      <c r="G3" s="102"/>
      <c r="H3" s="103"/>
      <c r="I3" s="101" t="s">
        <v>42</v>
      </c>
      <c r="J3" s="102"/>
      <c r="K3" s="102"/>
      <c r="L3" s="102"/>
      <c r="M3" s="102"/>
      <c r="N3" s="102"/>
      <c r="O3" s="103"/>
    </row>
    <row r="4" spans="1:15" ht="14.25">
      <c r="A4" s="95"/>
      <c r="B4" s="97" t="s">
        <v>1</v>
      </c>
      <c r="C4" s="88" t="s">
        <v>3</v>
      </c>
      <c r="D4" s="88" t="s">
        <v>2</v>
      </c>
      <c r="E4" s="88" t="s">
        <v>4</v>
      </c>
      <c r="F4" s="92" t="s">
        <v>77</v>
      </c>
      <c r="G4" s="88" t="s">
        <v>79</v>
      </c>
      <c r="H4" s="89"/>
      <c r="I4" s="97" t="s">
        <v>1</v>
      </c>
      <c r="J4" s="88" t="s">
        <v>3</v>
      </c>
      <c r="K4" s="92" t="s">
        <v>2</v>
      </c>
      <c r="L4" s="92" t="s">
        <v>4</v>
      </c>
      <c r="M4" s="90" t="s">
        <v>77</v>
      </c>
      <c r="N4" s="88" t="s">
        <v>79</v>
      </c>
      <c r="O4" s="89"/>
    </row>
    <row r="5" spans="1:15" ht="29.25" customHeight="1" thickBot="1">
      <c r="A5" s="96"/>
      <c r="B5" s="98"/>
      <c r="C5" s="92"/>
      <c r="D5" s="92"/>
      <c r="E5" s="92"/>
      <c r="F5" s="93"/>
      <c r="G5" s="37" t="s">
        <v>5</v>
      </c>
      <c r="H5" s="38" t="s">
        <v>6</v>
      </c>
      <c r="I5" s="98"/>
      <c r="J5" s="92"/>
      <c r="K5" s="104"/>
      <c r="L5" s="104"/>
      <c r="M5" s="91"/>
      <c r="N5" s="37" t="s">
        <v>5</v>
      </c>
      <c r="O5" s="38" t="s">
        <v>6</v>
      </c>
    </row>
    <row r="6" spans="1:15" s="34" customFormat="1" ht="15" thickBot="1">
      <c r="A6" s="28" t="s">
        <v>45</v>
      </c>
      <c r="B6" s="29">
        <f>B7+B23</f>
        <v>610000</v>
      </c>
      <c r="C6" s="30">
        <f>C7+C23</f>
        <v>39295</v>
      </c>
      <c r="D6" s="30">
        <f>D7+D23</f>
        <v>450958</v>
      </c>
      <c r="E6" s="31">
        <f>D6/B6*100</f>
        <v>73.92754098360655</v>
      </c>
      <c r="F6" s="32">
        <f>F7+F23</f>
        <v>388624</v>
      </c>
      <c r="G6" s="30">
        <f>D6-F6</f>
        <v>62334</v>
      </c>
      <c r="H6" s="33">
        <f>G6/F6*100</f>
        <v>16.039668162542714</v>
      </c>
      <c r="I6" s="29">
        <f>I7+I23</f>
        <v>255000</v>
      </c>
      <c r="J6" s="30">
        <f>J7+J23</f>
        <v>18465</v>
      </c>
      <c r="K6" s="30">
        <f>K7+K23</f>
        <v>194329</v>
      </c>
      <c r="L6" s="31">
        <f>K6/I6*100</f>
        <v>76.20745098039215</v>
      </c>
      <c r="M6" s="30">
        <f>M7+M23</f>
        <v>159571</v>
      </c>
      <c r="N6" s="30">
        <f>K6-M6</f>
        <v>34758</v>
      </c>
      <c r="O6" s="33">
        <f>N6/M6*100</f>
        <v>21.78215339880053</v>
      </c>
    </row>
    <row r="7" spans="1:15" ht="14.25">
      <c r="A7" s="70" t="s">
        <v>8</v>
      </c>
      <c r="B7" s="18">
        <f>SUM(B8:B22)</f>
        <v>413979</v>
      </c>
      <c r="C7" s="18">
        <f>SUM(C8:C22)</f>
        <v>31766</v>
      </c>
      <c r="D7" s="83">
        <f>SUM(D8:D22)</f>
        <v>343529</v>
      </c>
      <c r="E7" s="10">
        <f aca="true" t="shared" si="0" ref="E7:E32">D7/B7*100</f>
        <v>82.98222856714955</v>
      </c>
      <c r="F7" s="25">
        <f>SUM(F8:F22)</f>
        <v>269821</v>
      </c>
      <c r="G7" s="19">
        <f aca="true" t="shared" si="1" ref="G7:G32">D7-F7</f>
        <v>73708</v>
      </c>
      <c r="H7" s="14">
        <f aca="true" t="shared" si="2" ref="H7:H32">G7/F7*100</f>
        <v>27.31736966359179</v>
      </c>
      <c r="I7" s="18">
        <f>SUM(I8:I22)</f>
        <v>172000</v>
      </c>
      <c r="J7" s="18">
        <f>SUM(J8:J22)</f>
        <v>13207</v>
      </c>
      <c r="K7" s="18">
        <f>SUM(K8:K22)</f>
        <v>144444</v>
      </c>
      <c r="L7" s="10">
        <f aca="true" t="shared" si="3" ref="L7:L32">K7/I7*100</f>
        <v>83.97906976744186</v>
      </c>
      <c r="M7" s="19">
        <f>SUM(M8:M22)</f>
        <v>108715</v>
      </c>
      <c r="N7" s="19">
        <f aca="true" t="shared" si="4" ref="N7:N32">K7-M7</f>
        <v>35729</v>
      </c>
      <c r="O7" s="14">
        <f aca="true" t="shared" si="5" ref="O7:O32">N7/M7*100</f>
        <v>32.864830060249275</v>
      </c>
    </row>
    <row r="8" spans="1:15" ht="14.25">
      <c r="A8" s="5" t="s">
        <v>9</v>
      </c>
      <c r="B8" s="20">
        <v>189862</v>
      </c>
      <c r="C8" s="52">
        <v>16451</v>
      </c>
      <c r="D8" s="62">
        <v>173346</v>
      </c>
      <c r="E8" s="11">
        <f t="shared" si="0"/>
        <v>91.30105023648755</v>
      </c>
      <c r="F8" s="26">
        <v>128435</v>
      </c>
      <c r="G8" s="21">
        <f t="shared" si="1"/>
        <v>44911</v>
      </c>
      <c r="H8" s="15">
        <f t="shared" si="2"/>
        <v>34.967882586522364</v>
      </c>
      <c r="I8" s="20">
        <v>78000</v>
      </c>
      <c r="J8" s="19">
        <v>7441</v>
      </c>
      <c r="K8" s="19">
        <v>75229</v>
      </c>
      <c r="L8" s="11">
        <f t="shared" si="3"/>
        <v>96.4474358974359</v>
      </c>
      <c r="M8" s="21">
        <v>52444</v>
      </c>
      <c r="N8" s="21">
        <f t="shared" si="4"/>
        <v>22785</v>
      </c>
      <c r="O8" s="15">
        <f t="shared" si="5"/>
        <v>43.446342765616656</v>
      </c>
    </row>
    <row r="9" spans="1:15" ht="14.25">
      <c r="A9" s="5" t="s">
        <v>10</v>
      </c>
      <c r="B9" s="20"/>
      <c r="C9" s="52">
        <v>2</v>
      </c>
      <c r="D9" s="62">
        <v>684</v>
      </c>
      <c r="E9" s="11" t="e">
        <f t="shared" si="0"/>
        <v>#DIV/0!</v>
      </c>
      <c r="F9" s="26">
        <v>1099</v>
      </c>
      <c r="G9" s="21">
        <f t="shared" si="1"/>
        <v>-415</v>
      </c>
      <c r="H9" s="15">
        <f t="shared" si="2"/>
        <v>-37.76160145586897</v>
      </c>
      <c r="I9" s="20"/>
      <c r="J9" s="19">
        <v>0</v>
      </c>
      <c r="K9" s="19">
        <v>145</v>
      </c>
      <c r="L9" s="11" t="e">
        <f t="shared" si="3"/>
        <v>#DIV/0!</v>
      </c>
      <c r="M9" s="21">
        <v>256</v>
      </c>
      <c r="N9" s="21">
        <f t="shared" si="4"/>
        <v>-111</v>
      </c>
      <c r="O9" s="15">
        <f t="shared" si="5"/>
        <v>-43.359375</v>
      </c>
    </row>
    <row r="10" spans="1:15" ht="14.25">
      <c r="A10" s="5" t="s">
        <v>11</v>
      </c>
      <c r="B10" s="20">
        <v>40993</v>
      </c>
      <c r="C10" s="52">
        <v>191</v>
      </c>
      <c r="D10" s="62">
        <v>29425</v>
      </c>
      <c r="E10" s="11">
        <f t="shared" si="0"/>
        <v>71.78054789842169</v>
      </c>
      <c r="F10" s="26">
        <v>27039</v>
      </c>
      <c r="G10" s="21">
        <f t="shared" si="1"/>
        <v>2386</v>
      </c>
      <c r="H10" s="15">
        <f t="shared" si="2"/>
        <v>8.824290839158252</v>
      </c>
      <c r="I10" s="20">
        <v>14500</v>
      </c>
      <c r="J10" s="19">
        <v>38</v>
      </c>
      <c r="K10" s="19">
        <v>10801</v>
      </c>
      <c r="L10" s="11">
        <f t="shared" si="3"/>
        <v>74.48965517241379</v>
      </c>
      <c r="M10" s="21">
        <v>10151</v>
      </c>
      <c r="N10" s="21">
        <f t="shared" si="4"/>
        <v>650</v>
      </c>
      <c r="O10" s="15">
        <f t="shared" si="5"/>
        <v>6.4033100187173675</v>
      </c>
    </row>
    <row r="11" spans="1:15" ht="14.25">
      <c r="A11" s="5" t="s">
        <v>12</v>
      </c>
      <c r="B11" s="20">
        <v>16023</v>
      </c>
      <c r="C11" s="52">
        <v>1791</v>
      </c>
      <c r="D11" s="62">
        <v>16732</v>
      </c>
      <c r="E11" s="11">
        <f t="shared" si="0"/>
        <v>104.42488922174374</v>
      </c>
      <c r="F11" s="26">
        <v>11688</v>
      </c>
      <c r="G11" s="21">
        <f t="shared" si="1"/>
        <v>5044</v>
      </c>
      <c r="H11" s="15">
        <f t="shared" si="2"/>
        <v>43.15537303216975</v>
      </c>
      <c r="I11" s="20">
        <v>6500</v>
      </c>
      <c r="J11" s="19">
        <v>420</v>
      </c>
      <c r="K11" s="19">
        <v>4614</v>
      </c>
      <c r="L11" s="11">
        <f t="shared" si="3"/>
        <v>70.98461538461538</v>
      </c>
      <c r="M11" s="21">
        <v>4086</v>
      </c>
      <c r="N11" s="21">
        <f t="shared" si="4"/>
        <v>528</v>
      </c>
      <c r="O11" s="15">
        <f t="shared" si="5"/>
        <v>12.922173274596183</v>
      </c>
    </row>
    <row r="12" spans="1:15" ht="14.25">
      <c r="A12" s="5" t="s">
        <v>13</v>
      </c>
      <c r="B12" s="20">
        <v>31136</v>
      </c>
      <c r="C12" s="52">
        <v>1634</v>
      </c>
      <c r="D12" s="62">
        <v>19254</v>
      </c>
      <c r="E12" s="11">
        <f t="shared" si="0"/>
        <v>61.83838643371018</v>
      </c>
      <c r="F12" s="26">
        <v>18276</v>
      </c>
      <c r="G12" s="21">
        <f t="shared" si="1"/>
        <v>978</v>
      </c>
      <c r="H12" s="15">
        <f t="shared" si="2"/>
        <v>5.351280367695338</v>
      </c>
      <c r="I12" s="20">
        <v>9800</v>
      </c>
      <c r="J12" s="19">
        <v>514</v>
      </c>
      <c r="K12" s="19">
        <v>6681</v>
      </c>
      <c r="L12" s="11">
        <f t="shared" si="3"/>
        <v>68.1734693877551</v>
      </c>
      <c r="M12" s="21">
        <v>5663</v>
      </c>
      <c r="N12" s="21">
        <f t="shared" si="4"/>
        <v>1018</v>
      </c>
      <c r="O12" s="15">
        <f t="shared" si="5"/>
        <v>17.976337630231328</v>
      </c>
    </row>
    <row r="13" spans="1:15" ht="14.25">
      <c r="A13" s="5" t="s">
        <v>14</v>
      </c>
      <c r="B13" s="20">
        <v>35063</v>
      </c>
      <c r="C13" s="52">
        <v>3267</v>
      </c>
      <c r="D13" s="62">
        <v>30650</v>
      </c>
      <c r="E13" s="11">
        <f t="shared" si="0"/>
        <v>87.41408322162964</v>
      </c>
      <c r="F13" s="26">
        <v>24050</v>
      </c>
      <c r="G13" s="21">
        <f t="shared" si="1"/>
        <v>6600</v>
      </c>
      <c r="H13" s="15">
        <f t="shared" si="2"/>
        <v>27.442827442827443</v>
      </c>
      <c r="I13" s="20">
        <v>19000</v>
      </c>
      <c r="J13" s="19">
        <v>1903</v>
      </c>
      <c r="K13" s="19">
        <v>17285</v>
      </c>
      <c r="L13" s="11">
        <f t="shared" si="3"/>
        <v>90.97368421052632</v>
      </c>
      <c r="M13" s="21">
        <v>13819</v>
      </c>
      <c r="N13" s="21">
        <f t="shared" si="4"/>
        <v>3466</v>
      </c>
      <c r="O13" s="15">
        <f t="shared" si="5"/>
        <v>25.081409653375786</v>
      </c>
    </row>
    <row r="14" spans="1:15" ht="14.25">
      <c r="A14" s="5" t="s">
        <v>15</v>
      </c>
      <c r="B14" s="20">
        <v>16401</v>
      </c>
      <c r="C14" s="52">
        <v>378</v>
      </c>
      <c r="D14" s="62">
        <v>10482</v>
      </c>
      <c r="E14" s="11">
        <f t="shared" si="0"/>
        <v>63.910737150173766</v>
      </c>
      <c r="F14" s="26">
        <v>8489</v>
      </c>
      <c r="G14" s="21">
        <f t="shared" si="1"/>
        <v>1993</v>
      </c>
      <c r="H14" s="15">
        <f t="shared" si="2"/>
        <v>23.477441394746144</v>
      </c>
      <c r="I14" s="20">
        <v>8100</v>
      </c>
      <c r="J14" s="19">
        <v>111</v>
      </c>
      <c r="K14" s="19">
        <v>3879</v>
      </c>
      <c r="L14" s="11">
        <f t="shared" si="3"/>
        <v>47.888888888888886</v>
      </c>
      <c r="M14" s="21">
        <v>3559</v>
      </c>
      <c r="N14" s="21">
        <f t="shared" si="4"/>
        <v>320</v>
      </c>
      <c r="O14" s="15">
        <f t="shared" si="5"/>
        <v>8.99128968811464</v>
      </c>
    </row>
    <row r="15" spans="1:15" ht="14.25">
      <c r="A15" s="5" t="s">
        <v>16</v>
      </c>
      <c r="B15" s="20">
        <v>11332</v>
      </c>
      <c r="C15" s="52">
        <v>857</v>
      </c>
      <c r="D15" s="62">
        <v>8902</v>
      </c>
      <c r="E15" s="11">
        <f t="shared" si="0"/>
        <v>78.55630074126367</v>
      </c>
      <c r="F15" s="26">
        <v>7652</v>
      </c>
      <c r="G15" s="21">
        <f t="shared" si="1"/>
        <v>1250</v>
      </c>
      <c r="H15" s="15">
        <f t="shared" si="2"/>
        <v>16.33559853633037</v>
      </c>
      <c r="I15" s="20">
        <v>6700</v>
      </c>
      <c r="J15" s="19">
        <v>476</v>
      </c>
      <c r="K15" s="19">
        <v>4899</v>
      </c>
      <c r="L15" s="11">
        <f t="shared" si="3"/>
        <v>73.11940298507463</v>
      </c>
      <c r="M15" s="21">
        <v>4377</v>
      </c>
      <c r="N15" s="21">
        <f t="shared" si="4"/>
        <v>522</v>
      </c>
      <c r="O15" s="15">
        <f t="shared" si="5"/>
        <v>11.925976696367375</v>
      </c>
    </row>
    <row r="16" spans="1:15" ht="14.25">
      <c r="A16" s="5" t="s">
        <v>17</v>
      </c>
      <c r="B16" s="20">
        <v>26202</v>
      </c>
      <c r="C16" s="52">
        <v>401</v>
      </c>
      <c r="D16" s="62">
        <v>15995</v>
      </c>
      <c r="E16" s="11">
        <f t="shared" si="0"/>
        <v>61.04495840012213</v>
      </c>
      <c r="F16" s="26">
        <v>14235</v>
      </c>
      <c r="G16" s="21">
        <f t="shared" si="1"/>
        <v>1760</v>
      </c>
      <c r="H16" s="15">
        <f t="shared" si="2"/>
        <v>12.36389181594661</v>
      </c>
      <c r="I16" s="20">
        <v>15600</v>
      </c>
      <c r="J16" s="19">
        <v>104</v>
      </c>
      <c r="K16" s="19">
        <v>6777</v>
      </c>
      <c r="L16" s="11">
        <f t="shared" si="3"/>
        <v>43.44230769230769</v>
      </c>
      <c r="M16" s="21">
        <v>7438</v>
      </c>
      <c r="N16" s="21">
        <f t="shared" si="4"/>
        <v>-661</v>
      </c>
      <c r="O16" s="15">
        <f t="shared" si="5"/>
        <v>-8.886797526216725</v>
      </c>
    </row>
    <row r="17" spans="1:15" ht="14.25">
      <c r="A17" s="5" t="s">
        <v>18</v>
      </c>
      <c r="B17" s="20">
        <v>7079</v>
      </c>
      <c r="C17" s="52">
        <v>908</v>
      </c>
      <c r="D17" s="62">
        <v>7001</v>
      </c>
      <c r="E17" s="11">
        <f t="shared" si="0"/>
        <v>98.89814945613787</v>
      </c>
      <c r="F17" s="26">
        <v>4429</v>
      </c>
      <c r="G17" s="21">
        <f t="shared" si="1"/>
        <v>2572</v>
      </c>
      <c r="H17" s="15">
        <f t="shared" si="2"/>
        <v>58.07179950327388</v>
      </c>
      <c r="I17" s="20">
        <v>4800</v>
      </c>
      <c r="J17" s="19">
        <v>852</v>
      </c>
      <c r="K17" s="19">
        <v>5906</v>
      </c>
      <c r="L17" s="11">
        <f t="shared" si="3"/>
        <v>123.04166666666667</v>
      </c>
      <c r="M17" s="21">
        <v>3286</v>
      </c>
      <c r="N17" s="21">
        <f t="shared" si="4"/>
        <v>2620</v>
      </c>
      <c r="O17" s="15">
        <f t="shared" si="5"/>
        <v>79.73219720024346</v>
      </c>
    </row>
    <row r="18" spans="1:15" ht="14.25">
      <c r="A18" s="5" t="s">
        <v>19</v>
      </c>
      <c r="B18" s="20">
        <v>6300</v>
      </c>
      <c r="C18" s="52">
        <v>418</v>
      </c>
      <c r="D18" s="62">
        <v>4512</v>
      </c>
      <c r="E18" s="11">
        <f t="shared" si="0"/>
        <v>71.61904761904762</v>
      </c>
      <c r="F18" s="26">
        <v>4401</v>
      </c>
      <c r="G18" s="21">
        <f t="shared" si="1"/>
        <v>111</v>
      </c>
      <c r="H18" s="15">
        <f t="shared" si="2"/>
        <v>2.522154055896387</v>
      </c>
      <c r="I18" s="20">
        <v>2100</v>
      </c>
      <c r="J18" s="19">
        <v>123</v>
      </c>
      <c r="K18" s="19">
        <v>1334</v>
      </c>
      <c r="L18" s="11">
        <f t="shared" si="3"/>
        <v>63.523809523809526</v>
      </c>
      <c r="M18" s="21">
        <v>1331</v>
      </c>
      <c r="N18" s="21">
        <f t="shared" si="4"/>
        <v>3</v>
      </c>
      <c r="O18" s="15">
        <f t="shared" si="5"/>
        <v>0.2253944402704733</v>
      </c>
    </row>
    <row r="19" spans="1:15" ht="14.25">
      <c r="A19" s="5" t="s">
        <v>20</v>
      </c>
      <c r="B19" s="20">
        <v>12758</v>
      </c>
      <c r="C19" s="52">
        <v>186</v>
      </c>
      <c r="D19" s="62">
        <v>2708</v>
      </c>
      <c r="E19" s="11">
        <f t="shared" si="0"/>
        <v>21.22589747609343</v>
      </c>
      <c r="F19" s="26">
        <v>9340</v>
      </c>
      <c r="G19" s="21">
        <f t="shared" si="1"/>
        <v>-6632</v>
      </c>
      <c r="H19" s="15">
        <f t="shared" si="2"/>
        <v>-71.00642398286938</v>
      </c>
      <c r="I19" s="20">
        <v>1000</v>
      </c>
      <c r="J19" s="19">
        <v>0</v>
      </c>
      <c r="K19" s="19">
        <v>0</v>
      </c>
      <c r="L19" s="11">
        <f t="shared" si="3"/>
        <v>0</v>
      </c>
      <c r="M19" s="21">
        <v>0</v>
      </c>
      <c r="N19" s="21">
        <f t="shared" si="4"/>
        <v>0</v>
      </c>
      <c r="O19" s="15" t="e">
        <f t="shared" si="5"/>
        <v>#DIV/0!</v>
      </c>
    </row>
    <row r="20" spans="1:15" ht="14.25">
      <c r="A20" s="5" t="s">
        <v>21</v>
      </c>
      <c r="B20" s="20">
        <v>14099</v>
      </c>
      <c r="C20" s="52">
        <v>5252</v>
      </c>
      <c r="D20" s="62">
        <v>19984</v>
      </c>
      <c r="E20" s="11">
        <f t="shared" si="0"/>
        <v>141.74054897510462</v>
      </c>
      <c r="F20" s="26">
        <v>10688</v>
      </c>
      <c r="G20" s="21">
        <f t="shared" si="1"/>
        <v>9296</v>
      </c>
      <c r="H20" s="15">
        <f t="shared" si="2"/>
        <v>86.97604790419162</v>
      </c>
      <c r="I20" s="20">
        <v>4000</v>
      </c>
      <c r="J20" s="19">
        <v>1203</v>
      </c>
      <c r="K20" s="19">
        <v>4964</v>
      </c>
      <c r="L20" s="11">
        <f t="shared" si="3"/>
        <v>124.10000000000001</v>
      </c>
      <c r="M20" s="21">
        <v>2305</v>
      </c>
      <c r="N20" s="21">
        <f t="shared" si="4"/>
        <v>2659</v>
      </c>
      <c r="O20" s="15">
        <f t="shared" si="5"/>
        <v>115.35791757049891</v>
      </c>
    </row>
    <row r="21" spans="1:15" ht="14.25">
      <c r="A21" s="5" t="s">
        <v>22</v>
      </c>
      <c r="B21" s="20">
        <v>3850</v>
      </c>
      <c r="C21" s="52">
        <v>0</v>
      </c>
      <c r="D21" s="62">
        <v>1185</v>
      </c>
      <c r="E21" s="11">
        <f t="shared" si="0"/>
        <v>30.77922077922078</v>
      </c>
      <c r="F21" s="26">
        <v>0</v>
      </c>
      <c r="G21" s="21">
        <f t="shared" si="1"/>
        <v>1185</v>
      </c>
      <c r="H21" s="15" t="e">
        <f t="shared" si="2"/>
        <v>#DIV/0!</v>
      </c>
      <c r="I21" s="20"/>
      <c r="J21" s="19">
        <v>0</v>
      </c>
      <c r="K21" s="19">
        <v>0</v>
      </c>
      <c r="L21" s="11" t="e">
        <f t="shared" si="3"/>
        <v>#DIV/0!</v>
      </c>
      <c r="M21" s="21"/>
      <c r="N21" s="21">
        <f t="shared" si="4"/>
        <v>0</v>
      </c>
      <c r="O21" s="15" t="e">
        <f t="shared" si="5"/>
        <v>#DIV/0!</v>
      </c>
    </row>
    <row r="22" spans="1:15" ht="14.25">
      <c r="A22" s="54" t="s">
        <v>76</v>
      </c>
      <c r="B22" s="22">
        <v>2881</v>
      </c>
      <c r="C22" s="64">
        <v>30</v>
      </c>
      <c r="D22" s="69">
        <v>2669</v>
      </c>
      <c r="E22" s="11">
        <f t="shared" si="0"/>
        <v>92.64144394307532</v>
      </c>
      <c r="F22" s="27">
        <v>0</v>
      </c>
      <c r="G22" s="21">
        <f t="shared" si="1"/>
        <v>2669</v>
      </c>
      <c r="H22" s="15" t="e">
        <f t="shared" si="2"/>
        <v>#DIV/0!</v>
      </c>
      <c r="I22" s="22">
        <v>1900</v>
      </c>
      <c r="J22" s="21">
        <v>22</v>
      </c>
      <c r="K22" s="21">
        <v>1930</v>
      </c>
      <c r="L22" s="11">
        <f t="shared" si="3"/>
        <v>101.57894736842105</v>
      </c>
      <c r="M22" s="23">
        <v>0</v>
      </c>
      <c r="N22" s="21">
        <f t="shared" si="4"/>
        <v>1930</v>
      </c>
      <c r="O22" s="15" t="e">
        <f t="shared" si="5"/>
        <v>#DIV/0!</v>
      </c>
    </row>
    <row r="23" spans="1:15" ht="15" thickBot="1">
      <c r="A23" s="54" t="s">
        <v>23</v>
      </c>
      <c r="B23" s="22">
        <v>196021</v>
      </c>
      <c r="C23" s="64">
        <v>7529</v>
      </c>
      <c r="D23" s="64">
        <v>107429</v>
      </c>
      <c r="E23" s="12">
        <f t="shared" si="0"/>
        <v>54.80484233832089</v>
      </c>
      <c r="F23" s="27">
        <v>118803</v>
      </c>
      <c r="G23" s="23">
        <f t="shared" si="1"/>
        <v>-11374</v>
      </c>
      <c r="H23" s="16">
        <f t="shared" si="2"/>
        <v>-9.573832310631888</v>
      </c>
      <c r="I23" s="22">
        <v>83000</v>
      </c>
      <c r="J23" s="53">
        <v>5258</v>
      </c>
      <c r="K23" s="53">
        <v>49885</v>
      </c>
      <c r="L23" s="12">
        <f t="shared" si="3"/>
        <v>60.10240963855422</v>
      </c>
      <c r="M23" s="23">
        <v>50856</v>
      </c>
      <c r="N23" s="23">
        <f t="shared" si="4"/>
        <v>-971</v>
      </c>
      <c r="O23" s="16">
        <f t="shared" si="5"/>
        <v>-1.9093125688217714</v>
      </c>
    </row>
    <row r="24" spans="1:15" s="34" customFormat="1" ht="18" customHeight="1" thickBot="1">
      <c r="A24" s="35" t="s">
        <v>46</v>
      </c>
      <c r="B24" s="59">
        <v>1354296.7147</v>
      </c>
      <c r="C24" s="59">
        <v>98358</v>
      </c>
      <c r="D24" s="59">
        <v>1077525</v>
      </c>
      <c r="E24" s="72">
        <f t="shared" si="0"/>
        <v>79.56343601104359</v>
      </c>
      <c r="F24" s="73">
        <v>946414</v>
      </c>
      <c r="G24" s="30">
        <f t="shared" si="1"/>
        <v>131111</v>
      </c>
      <c r="H24" s="33">
        <f t="shared" si="2"/>
        <v>13.853451026717694</v>
      </c>
      <c r="I24" s="29">
        <v>665673.5668500001</v>
      </c>
      <c r="J24" s="59">
        <v>41299</v>
      </c>
      <c r="K24" s="59">
        <v>510860</v>
      </c>
      <c r="L24" s="31">
        <f t="shared" si="3"/>
        <v>76.74332066652647</v>
      </c>
      <c r="M24" s="30">
        <v>385250</v>
      </c>
      <c r="N24" s="30">
        <f t="shared" si="4"/>
        <v>125610</v>
      </c>
      <c r="O24" s="33">
        <f t="shared" si="5"/>
        <v>32.604802076573655</v>
      </c>
    </row>
    <row r="25" spans="1:15" ht="14.25">
      <c r="A25" s="6" t="s">
        <v>24</v>
      </c>
      <c r="B25" s="18">
        <v>145556.15139999997</v>
      </c>
      <c r="C25" s="66">
        <v>10173</v>
      </c>
      <c r="D25" s="67">
        <v>109067</v>
      </c>
      <c r="E25" s="10">
        <f t="shared" si="0"/>
        <v>74.93121998003035</v>
      </c>
      <c r="F25" s="25">
        <v>125911</v>
      </c>
      <c r="G25" s="19">
        <f t="shared" si="1"/>
        <v>-16844</v>
      </c>
      <c r="H25" s="14">
        <f t="shared" si="2"/>
        <v>-13.37770329836154</v>
      </c>
      <c r="I25" s="18">
        <v>56464.2855</v>
      </c>
      <c r="J25" s="19">
        <v>4294</v>
      </c>
      <c r="K25" s="19">
        <v>38006</v>
      </c>
      <c r="L25" s="10">
        <f t="shared" si="3"/>
        <v>67.30980417701382</v>
      </c>
      <c r="M25" s="19">
        <v>34557</v>
      </c>
      <c r="N25" s="19">
        <f t="shared" si="4"/>
        <v>3449</v>
      </c>
      <c r="O25" s="14">
        <f t="shared" si="5"/>
        <v>9.980611742917498</v>
      </c>
    </row>
    <row r="26" spans="1:15" ht="14.25">
      <c r="A26" s="5" t="s">
        <v>25</v>
      </c>
      <c r="B26" s="20">
        <v>96002.682</v>
      </c>
      <c r="C26" s="52">
        <v>6283</v>
      </c>
      <c r="D26" s="63">
        <v>74483</v>
      </c>
      <c r="E26" s="11">
        <f t="shared" si="0"/>
        <v>77.58429082220849</v>
      </c>
      <c r="F26" s="26">
        <v>67701</v>
      </c>
      <c r="G26" s="21">
        <f t="shared" si="1"/>
        <v>6782</v>
      </c>
      <c r="H26" s="15">
        <f t="shared" si="2"/>
        <v>10.017577288370925</v>
      </c>
      <c r="I26" s="20">
        <v>67038.416</v>
      </c>
      <c r="J26" s="19">
        <v>4097</v>
      </c>
      <c r="K26" s="19">
        <v>47695</v>
      </c>
      <c r="L26" s="11">
        <f t="shared" si="3"/>
        <v>71.14577408869566</v>
      </c>
      <c r="M26" s="21">
        <v>43003</v>
      </c>
      <c r="N26" s="21">
        <f t="shared" si="4"/>
        <v>4692</v>
      </c>
      <c r="O26" s="15">
        <f t="shared" si="5"/>
        <v>10.91086668371974</v>
      </c>
    </row>
    <row r="27" spans="1:15" ht="14.25">
      <c r="A27" s="5" t="s">
        <v>26</v>
      </c>
      <c r="B27" s="20">
        <v>237514.39</v>
      </c>
      <c r="C27" s="52">
        <v>14799</v>
      </c>
      <c r="D27" s="63">
        <v>152910</v>
      </c>
      <c r="E27" s="11">
        <f t="shared" si="0"/>
        <v>64.37925718942755</v>
      </c>
      <c r="F27" s="26">
        <v>171468</v>
      </c>
      <c r="G27" s="21">
        <f t="shared" si="1"/>
        <v>-18558</v>
      </c>
      <c r="H27" s="15">
        <f t="shared" si="2"/>
        <v>-10.823010707537266</v>
      </c>
      <c r="I27" s="20">
        <v>92054.31</v>
      </c>
      <c r="J27" s="19">
        <v>5152</v>
      </c>
      <c r="K27" s="19">
        <v>60469</v>
      </c>
      <c r="L27" s="11">
        <f t="shared" si="3"/>
        <v>65.68839633907419</v>
      </c>
      <c r="M27" s="21">
        <v>57071</v>
      </c>
      <c r="N27" s="21">
        <f t="shared" si="4"/>
        <v>3398</v>
      </c>
      <c r="O27" s="15">
        <f t="shared" si="5"/>
        <v>5.953987138827075</v>
      </c>
    </row>
    <row r="28" spans="1:15" ht="14.25">
      <c r="A28" s="5" t="s">
        <v>27</v>
      </c>
      <c r="B28" s="20">
        <v>10624</v>
      </c>
      <c r="C28" s="52">
        <v>577</v>
      </c>
      <c r="D28" s="63">
        <v>5358</v>
      </c>
      <c r="E28" s="11">
        <f t="shared" si="0"/>
        <v>50.43298192771084</v>
      </c>
      <c r="F28" s="26">
        <v>9772</v>
      </c>
      <c r="G28" s="21">
        <f t="shared" si="1"/>
        <v>-4414</v>
      </c>
      <c r="H28" s="15">
        <f t="shared" si="2"/>
        <v>-45.16987310683586</v>
      </c>
      <c r="I28" s="20">
        <v>8563</v>
      </c>
      <c r="J28" s="19">
        <v>461</v>
      </c>
      <c r="K28" s="19">
        <v>4229</v>
      </c>
      <c r="L28" s="11">
        <f t="shared" si="3"/>
        <v>49.3868971154969</v>
      </c>
      <c r="M28" s="21">
        <v>8444</v>
      </c>
      <c r="N28" s="21">
        <f t="shared" si="4"/>
        <v>-4215</v>
      </c>
      <c r="O28" s="15">
        <f t="shared" si="5"/>
        <v>-49.91710090004737</v>
      </c>
    </row>
    <row r="29" spans="1:15" ht="14.25">
      <c r="A29" s="5" t="s">
        <v>28</v>
      </c>
      <c r="B29" s="20">
        <v>151077.51</v>
      </c>
      <c r="C29" s="52">
        <v>9218</v>
      </c>
      <c r="D29" s="63">
        <v>105348</v>
      </c>
      <c r="E29" s="11">
        <f t="shared" si="0"/>
        <v>69.73109366178988</v>
      </c>
      <c r="F29" s="26">
        <v>110456</v>
      </c>
      <c r="G29" s="21">
        <f t="shared" si="1"/>
        <v>-5108</v>
      </c>
      <c r="H29" s="15">
        <f t="shared" si="2"/>
        <v>-4.624465850655465</v>
      </c>
      <c r="I29" s="20">
        <v>76563.0005</v>
      </c>
      <c r="J29" s="19">
        <v>3747</v>
      </c>
      <c r="K29" s="19">
        <v>48829</v>
      </c>
      <c r="L29" s="11">
        <f t="shared" si="3"/>
        <v>63.77623614685791</v>
      </c>
      <c r="M29" s="21">
        <v>49337</v>
      </c>
      <c r="N29" s="21">
        <f t="shared" si="4"/>
        <v>-508</v>
      </c>
      <c r="O29" s="15">
        <f t="shared" si="5"/>
        <v>-1.0296532014512436</v>
      </c>
    </row>
    <row r="30" spans="1:15" ht="14.25">
      <c r="A30" s="5" t="s">
        <v>29</v>
      </c>
      <c r="B30" s="20">
        <v>112432.6815</v>
      </c>
      <c r="C30" s="52">
        <v>8250</v>
      </c>
      <c r="D30" s="63">
        <v>86336</v>
      </c>
      <c r="E30" s="11">
        <f t="shared" si="0"/>
        <v>76.78906066115661</v>
      </c>
      <c r="F30" s="26">
        <v>81798</v>
      </c>
      <c r="G30" s="21">
        <f t="shared" si="1"/>
        <v>4538</v>
      </c>
      <c r="H30" s="15">
        <f t="shared" si="2"/>
        <v>5.547812904961001</v>
      </c>
      <c r="I30" s="20">
        <v>58691.72125</v>
      </c>
      <c r="J30" s="19">
        <v>2936</v>
      </c>
      <c r="K30" s="19">
        <v>49330</v>
      </c>
      <c r="L30" s="11">
        <f t="shared" si="3"/>
        <v>84.04933259646053</v>
      </c>
      <c r="M30" s="21">
        <v>27031</v>
      </c>
      <c r="N30" s="21">
        <f t="shared" si="4"/>
        <v>22299</v>
      </c>
      <c r="O30" s="15">
        <f t="shared" si="5"/>
        <v>82.49417335651658</v>
      </c>
    </row>
    <row r="31" spans="1:15" ht="14.25">
      <c r="A31" s="5" t="s">
        <v>30</v>
      </c>
      <c r="B31" s="22">
        <v>50185.82</v>
      </c>
      <c r="C31" s="52">
        <v>5554</v>
      </c>
      <c r="D31" s="63">
        <v>34558</v>
      </c>
      <c r="E31" s="11">
        <f t="shared" si="0"/>
        <v>68.86008836759069</v>
      </c>
      <c r="F31" s="27">
        <v>11489</v>
      </c>
      <c r="G31" s="21">
        <f>D31-F31</f>
        <v>23069</v>
      </c>
      <c r="H31" s="15">
        <f>G31/F31*100</f>
        <v>200.79206197232136</v>
      </c>
      <c r="I31" s="20">
        <v>38789.82</v>
      </c>
      <c r="J31" s="19">
        <v>5267</v>
      </c>
      <c r="K31" s="19">
        <v>26717</v>
      </c>
      <c r="L31" s="11">
        <f t="shared" si="3"/>
        <v>68.87631858049355</v>
      </c>
      <c r="M31" s="21">
        <v>3788</v>
      </c>
      <c r="N31" s="21">
        <f t="shared" si="4"/>
        <v>22929</v>
      </c>
      <c r="O31" s="15">
        <f t="shared" si="5"/>
        <v>605.3062302006336</v>
      </c>
    </row>
    <row r="32" spans="1:15" ht="15" thickBot="1">
      <c r="A32" s="54" t="s">
        <v>31</v>
      </c>
      <c r="B32" s="22">
        <v>51932</v>
      </c>
      <c r="C32" s="64">
        <v>6426</v>
      </c>
      <c r="D32" s="65">
        <v>148478</v>
      </c>
      <c r="E32" s="12">
        <f t="shared" si="0"/>
        <v>285.9084957251791</v>
      </c>
      <c r="F32" s="27">
        <v>126962</v>
      </c>
      <c r="G32" s="23">
        <f t="shared" si="1"/>
        <v>21516</v>
      </c>
      <c r="H32" s="16">
        <f t="shared" si="2"/>
        <v>16.94680298041934</v>
      </c>
      <c r="I32" s="22">
        <v>16730.3422</v>
      </c>
      <c r="J32" s="53">
        <v>2164</v>
      </c>
      <c r="K32" s="53">
        <v>44104</v>
      </c>
      <c r="L32" s="12">
        <f t="shared" si="3"/>
        <v>263.6168434139978</v>
      </c>
      <c r="M32" s="23">
        <v>51905</v>
      </c>
      <c r="N32" s="23">
        <f t="shared" si="4"/>
        <v>-7801</v>
      </c>
      <c r="O32" s="16">
        <f t="shared" si="5"/>
        <v>-15.029380599171564</v>
      </c>
    </row>
    <row r="33" spans="1:15" ht="21.75" customHeight="1" thickBot="1">
      <c r="A33" s="28" t="s">
        <v>47</v>
      </c>
      <c r="B33" s="59">
        <v>137100</v>
      </c>
      <c r="C33" s="59">
        <v>24846</v>
      </c>
      <c r="D33" s="59">
        <v>209006</v>
      </c>
      <c r="E33" s="72">
        <f>D33/B33*100</f>
        <v>152.44784828592267</v>
      </c>
      <c r="F33" s="71">
        <v>31321</v>
      </c>
      <c r="G33" s="30">
        <f>D33-F33</f>
        <v>177685</v>
      </c>
      <c r="H33" s="33">
        <f>G33/F33*100</f>
        <v>567.3030873854602</v>
      </c>
      <c r="I33" s="59">
        <v>73000</v>
      </c>
      <c r="J33" s="59">
        <v>20451</v>
      </c>
      <c r="K33" s="59">
        <v>98810</v>
      </c>
      <c r="L33" s="31">
        <f>K33/I33*100</f>
        <v>135.35616438356163</v>
      </c>
      <c r="M33" s="30">
        <v>14775</v>
      </c>
      <c r="N33" s="30">
        <f>K33-M33</f>
        <v>84035</v>
      </c>
      <c r="O33" s="33">
        <f>N33/M33*100</f>
        <v>568.7648054145516</v>
      </c>
    </row>
    <row r="34" spans="1:15" ht="21.75" customHeight="1" thickBot="1">
      <c r="A34" s="35" t="s">
        <v>48</v>
      </c>
      <c r="B34" s="59">
        <v>204439.71604</v>
      </c>
      <c r="C34" s="59">
        <v>25809</v>
      </c>
      <c r="D34" s="59">
        <v>151505</v>
      </c>
      <c r="E34" s="72">
        <f>D34/B34*100</f>
        <v>74.10742048299316</v>
      </c>
      <c r="F34" s="71">
        <v>101124</v>
      </c>
      <c r="G34" s="30">
        <f>D34-F34</f>
        <v>50381</v>
      </c>
      <c r="H34" s="33">
        <f>G34/F34*100</f>
        <v>49.821011827063806</v>
      </c>
      <c r="I34" s="59">
        <v>79618.42604</v>
      </c>
      <c r="J34" s="59">
        <v>17992</v>
      </c>
      <c r="K34" s="59">
        <v>52998</v>
      </c>
      <c r="L34" s="31">
        <f>K34/I34*100</f>
        <v>66.56499335138074</v>
      </c>
      <c r="M34" s="30">
        <v>61832</v>
      </c>
      <c r="N34" s="30">
        <f>K34-M34</f>
        <v>-8834</v>
      </c>
      <c r="O34" s="33">
        <f>N34/M34*100</f>
        <v>-14.28710053046966</v>
      </c>
    </row>
    <row r="35" spans="1:15" ht="21" customHeight="1" thickBot="1">
      <c r="A35" s="35" t="s">
        <v>49</v>
      </c>
      <c r="B35" s="29">
        <v>306080</v>
      </c>
      <c r="C35" s="30">
        <v>0</v>
      </c>
      <c r="D35" s="30">
        <v>330</v>
      </c>
      <c r="E35" s="31">
        <f>D35/B35*100</f>
        <v>0.10781495033978046</v>
      </c>
      <c r="F35" s="30"/>
      <c r="G35" s="30">
        <f>D35-F35</f>
        <v>330</v>
      </c>
      <c r="H35" s="33" t="e">
        <f>G35/F35*100</f>
        <v>#DIV/0!</v>
      </c>
      <c r="I35" s="59">
        <v>305630</v>
      </c>
      <c r="J35" s="29">
        <v>0</v>
      </c>
      <c r="K35" s="30">
        <v>330</v>
      </c>
      <c r="L35" s="31">
        <f>K35/I35*100</f>
        <v>0.10797369368190295</v>
      </c>
      <c r="M35" s="30">
        <v>300</v>
      </c>
      <c r="N35" s="30">
        <f>K35-M35</f>
        <v>30</v>
      </c>
      <c r="O35" s="33">
        <f>N35/M35*100</f>
        <v>10</v>
      </c>
    </row>
    <row r="36" spans="1:15" ht="21.75" customHeight="1" thickBot="1">
      <c r="A36" s="61" t="s">
        <v>50</v>
      </c>
      <c r="B36" s="55">
        <v>145868</v>
      </c>
      <c r="C36" s="56">
        <v>0</v>
      </c>
      <c r="D36" s="56">
        <v>0</v>
      </c>
      <c r="E36" s="57">
        <f>D36/B36*100</f>
        <v>0</v>
      </c>
      <c r="F36" s="56">
        <v>0</v>
      </c>
      <c r="G36" s="56">
        <f>D36-F36</f>
        <v>0</v>
      </c>
      <c r="H36" s="58" t="e">
        <f>G36/F36*100</f>
        <v>#DIV/0!</v>
      </c>
      <c r="I36" s="60">
        <v>145868</v>
      </c>
      <c r="J36" s="55">
        <v>0</v>
      </c>
      <c r="K36" s="56">
        <v>0</v>
      </c>
      <c r="L36" s="57">
        <f>K36/I36*100</f>
        <v>0</v>
      </c>
      <c r="M36" s="56">
        <v>0</v>
      </c>
      <c r="N36" s="56">
        <f>K36-M36</f>
        <v>0</v>
      </c>
      <c r="O36" s="58" t="e">
        <f>N36/M36*100</f>
        <v>#DIV/0!</v>
      </c>
    </row>
    <row r="45" spans="4:6" ht="14.25">
      <c r="D45" s="68"/>
      <c r="E45" s="68"/>
      <c r="F45" s="68"/>
    </row>
  </sheetData>
  <mergeCells count="17">
    <mergeCell ref="N2:O2"/>
    <mergeCell ref="A1:O1"/>
    <mergeCell ref="E4:E5"/>
    <mergeCell ref="G4:H4"/>
    <mergeCell ref="B3:H3"/>
    <mergeCell ref="I3:O3"/>
    <mergeCell ref="I4:I5"/>
    <mergeCell ref="J4:J5"/>
    <mergeCell ref="K4:K5"/>
    <mergeCell ref="L4:L5"/>
    <mergeCell ref="N4:O4"/>
    <mergeCell ref="M4:M5"/>
    <mergeCell ref="F4:F5"/>
    <mergeCell ref="A3:A5"/>
    <mergeCell ref="B4:B5"/>
    <mergeCell ref="D4:D5"/>
    <mergeCell ref="C4:C5"/>
  </mergeCells>
  <printOptions/>
  <pageMargins left="0.17" right="0.17" top="0.26" bottom="0.45" header="0.17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4">
      <selection activeCell="F21" sqref="F21"/>
    </sheetView>
  </sheetViews>
  <sheetFormatPr defaultColWidth="9.00390625" defaultRowHeight="19.5" customHeight="1"/>
  <cols>
    <col min="1" max="1" width="31.375" style="0" customWidth="1"/>
    <col min="2" max="2" width="11.25390625" style="0" customWidth="1"/>
    <col min="3" max="3" width="10.375" style="0" customWidth="1"/>
    <col min="4" max="4" width="11.875" style="0" customWidth="1"/>
    <col min="5" max="5" width="11.25390625" style="0" customWidth="1"/>
    <col min="6" max="6" width="12.00390625" style="0" customWidth="1"/>
    <col min="7" max="7" width="10.125" style="0" customWidth="1"/>
    <col min="8" max="8" width="14.00390625" style="0" customWidth="1"/>
    <col min="9" max="20" width="9.00390625" style="39" customWidth="1"/>
  </cols>
  <sheetData>
    <row r="1" spans="1:8" ht="19.5" customHeight="1">
      <c r="A1" s="100" t="s">
        <v>81</v>
      </c>
      <c r="B1" s="100"/>
      <c r="C1" s="100"/>
      <c r="D1" s="100"/>
      <c r="E1" s="100"/>
      <c r="F1" s="100"/>
      <c r="G1" s="100"/>
      <c r="H1" s="100"/>
    </row>
    <row r="2" spans="6:8" ht="19.5" customHeight="1" thickBot="1">
      <c r="F2" s="39"/>
      <c r="G2" s="99" t="s">
        <v>51</v>
      </c>
      <c r="H2" s="99"/>
    </row>
    <row r="3" spans="1:8" ht="19.5" customHeight="1">
      <c r="A3" s="101" t="s">
        <v>52</v>
      </c>
      <c r="B3" s="102" t="s">
        <v>53</v>
      </c>
      <c r="C3" s="102"/>
      <c r="D3" s="102"/>
      <c r="E3" s="102"/>
      <c r="F3" s="102"/>
      <c r="G3" s="102"/>
      <c r="H3" s="103"/>
    </row>
    <row r="4" spans="1:8" ht="19.5" customHeight="1">
      <c r="A4" s="105"/>
      <c r="B4" s="106" t="s">
        <v>54</v>
      </c>
      <c r="C4" s="106" t="s">
        <v>55</v>
      </c>
      <c r="D4" s="106" t="s">
        <v>56</v>
      </c>
      <c r="E4" s="106" t="s">
        <v>57</v>
      </c>
      <c r="F4" s="106" t="s">
        <v>58</v>
      </c>
      <c r="G4" s="106" t="s">
        <v>59</v>
      </c>
      <c r="H4" s="107"/>
    </row>
    <row r="5" spans="1:8" ht="19.5" customHeight="1" thickBot="1">
      <c r="A5" s="105"/>
      <c r="B5" s="106"/>
      <c r="C5" s="106"/>
      <c r="D5" s="106"/>
      <c r="E5" s="106"/>
      <c r="F5" s="106"/>
      <c r="G5" s="1" t="s">
        <v>60</v>
      </c>
      <c r="H5" s="2" t="s">
        <v>61</v>
      </c>
    </row>
    <row r="6" spans="1:20" s="9" customFormat="1" ht="19.5" customHeight="1" thickBot="1">
      <c r="A6" s="47" t="s">
        <v>62</v>
      </c>
      <c r="B6" s="45">
        <f>SUM(B7:B12)</f>
        <v>248225</v>
      </c>
      <c r="C6" s="45">
        <f>SUM(C7:C12)</f>
        <v>21227</v>
      </c>
      <c r="D6" s="45">
        <f>SUM(D7:D12)</f>
        <v>197327</v>
      </c>
      <c r="E6" s="46">
        <f>D6/B6*100</f>
        <v>79.49521603384026</v>
      </c>
      <c r="F6" s="45">
        <f>SUM(F7:F12)</f>
        <v>139307</v>
      </c>
      <c r="G6" s="45">
        <f>D6-F6</f>
        <v>58020</v>
      </c>
      <c r="H6" s="48">
        <f>G6/F6*100</f>
        <v>41.64901979082171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8" ht="19.5" customHeight="1">
      <c r="A7" s="49" t="s">
        <v>63</v>
      </c>
      <c r="B7" s="21">
        <v>22970</v>
      </c>
      <c r="C7" s="43">
        <v>925</v>
      </c>
      <c r="D7" s="44">
        <v>16738</v>
      </c>
      <c r="E7" s="11">
        <f>D7/B7*100</f>
        <v>72.86895951240749</v>
      </c>
      <c r="F7" s="44">
        <v>8324</v>
      </c>
      <c r="G7" s="21">
        <f>D7-F7</f>
        <v>8414</v>
      </c>
      <c r="H7" s="15">
        <f>G7/F7*100</f>
        <v>101.08121095627102</v>
      </c>
    </row>
    <row r="8" spans="1:8" ht="19.5" customHeight="1">
      <c r="A8" s="49" t="s">
        <v>64</v>
      </c>
      <c r="B8" s="21">
        <v>141362</v>
      </c>
      <c r="C8" s="43">
        <v>12996</v>
      </c>
      <c r="D8" s="43">
        <v>110595</v>
      </c>
      <c r="E8" s="11">
        <f>D8/B8*100</f>
        <v>78.2353107624397</v>
      </c>
      <c r="F8" s="43">
        <v>92445</v>
      </c>
      <c r="G8" s="21">
        <f>D8-F8</f>
        <v>18150</v>
      </c>
      <c r="H8" s="15">
        <f>G8/F8*100</f>
        <v>19.633295472983935</v>
      </c>
    </row>
    <row r="9" spans="1:8" ht="19.5" customHeight="1">
      <c r="A9" s="49" t="s">
        <v>65</v>
      </c>
      <c r="B9" s="21">
        <v>19542</v>
      </c>
      <c r="C9" s="43">
        <v>1787</v>
      </c>
      <c r="D9" s="43">
        <v>15196</v>
      </c>
      <c r="E9" s="11">
        <f>D9/B9*100</f>
        <v>77.76072049943711</v>
      </c>
      <c r="F9" s="43">
        <v>13590</v>
      </c>
      <c r="G9" s="21">
        <f>D9-F9</f>
        <v>1606</v>
      </c>
      <c r="H9" s="15">
        <f>G9/F9*100</f>
        <v>11.817512877115526</v>
      </c>
    </row>
    <row r="10" spans="1:8" ht="19.5" customHeight="1">
      <c r="A10" s="49" t="s">
        <v>66</v>
      </c>
      <c r="B10" s="21">
        <v>5668</v>
      </c>
      <c r="C10" s="43">
        <v>434</v>
      </c>
      <c r="D10" s="43">
        <v>4151</v>
      </c>
      <c r="E10" s="11">
        <f>D10/B10*100</f>
        <v>73.23570924488357</v>
      </c>
      <c r="F10" s="43">
        <v>3724</v>
      </c>
      <c r="G10" s="21">
        <f>D10-F10</f>
        <v>427</v>
      </c>
      <c r="H10" s="15">
        <f>G10/F10*100</f>
        <v>11.466165413533833</v>
      </c>
    </row>
    <row r="11" spans="1:8" ht="19.5" customHeight="1">
      <c r="A11" s="49" t="s">
        <v>67</v>
      </c>
      <c r="B11" s="21">
        <v>46086</v>
      </c>
      <c r="C11" s="43">
        <v>3733</v>
      </c>
      <c r="D11" s="43">
        <v>38790</v>
      </c>
      <c r="E11" s="11">
        <f aca="true" t="shared" si="0" ref="E11:E18">D11/B11*100</f>
        <v>84.16872803020439</v>
      </c>
      <c r="F11" s="43">
        <v>11181</v>
      </c>
      <c r="G11" s="21">
        <f aca="true" t="shared" si="1" ref="G11:G18">D11-F11</f>
        <v>27609</v>
      </c>
      <c r="H11" s="15">
        <f aca="true" t="shared" si="2" ref="H11:H18">G11/F11*100</f>
        <v>246.927823987121</v>
      </c>
    </row>
    <row r="12" spans="1:8" ht="19.5" customHeight="1" thickBot="1">
      <c r="A12" s="49" t="s">
        <v>68</v>
      </c>
      <c r="B12" s="21">
        <v>12597</v>
      </c>
      <c r="C12" s="43">
        <v>1352</v>
      </c>
      <c r="D12" s="43">
        <v>11857</v>
      </c>
      <c r="E12" s="11">
        <f t="shared" si="0"/>
        <v>94.12558545685481</v>
      </c>
      <c r="F12" s="43">
        <v>10043</v>
      </c>
      <c r="G12" s="21">
        <f t="shared" si="1"/>
        <v>1814</v>
      </c>
      <c r="H12" s="15">
        <f t="shared" si="2"/>
        <v>18.062331972518173</v>
      </c>
    </row>
    <row r="13" spans="1:20" s="9" customFormat="1" ht="19.5" customHeight="1" thickBot="1">
      <c r="A13" s="47" t="s">
        <v>69</v>
      </c>
      <c r="B13" s="45">
        <f>SUM(B14:B19)</f>
        <v>234695</v>
      </c>
      <c r="C13" s="45">
        <f>SUM(C14:C19)</f>
        <v>23361</v>
      </c>
      <c r="D13" s="45">
        <f>SUM(D14:D19)</f>
        <v>206203</v>
      </c>
      <c r="E13" s="46">
        <f t="shared" si="0"/>
        <v>87.8599884957072</v>
      </c>
      <c r="F13" s="45">
        <f>SUM(F14:F19)</f>
        <v>152165</v>
      </c>
      <c r="G13" s="45">
        <f t="shared" si="1"/>
        <v>54038</v>
      </c>
      <c r="H13" s="48">
        <f t="shared" si="2"/>
        <v>35.51276574770808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8" ht="19.5" customHeight="1">
      <c r="A14" s="49" t="s">
        <v>70</v>
      </c>
      <c r="B14" s="21">
        <v>21881</v>
      </c>
      <c r="C14" s="44">
        <v>1075</v>
      </c>
      <c r="D14" s="44">
        <v>18382</v>
      </c>
      <c r="E14" s="11">
        <f t="shared" si="0"/>
        <v>84.0089575430739</v>
      </c>
      <c r="F14" s="43">
        <v>26877</v>
      </c>
      <c r="G14" s="21">
        <f t="shared" si="1"/>
        <v>-8495</v>
      </c>
      <c r="H14" s="15">
        <f t="shared" si="2"/>
        <v>-31.606950180451687</v>
      </c>
    </row>
    <row r="15" spans="1:8" ht="19.5" customHeight="1">
      <c r="A15" s="49" t="s">
        <v>71</v>
      </c>
      <c r="B15" s="21">
        <v>136038</v>
      </c>
      <c r="C15" s="43">
        <v>13904</v>
      </c>
      <c r="D15" s="43">
        <v>130735</v>
      </c>
      <c r="E15" s="11">
        <f t="shared" si="0"/>
        <v>96.10182449021598</v>
      </c>
      <c r="F15" s="43">
        <v>91890</v>
      </c>
      <c r="G15" s="21">
        <f t="shared" si="1"/>
        <v>38845</v>
      </c>
      <c r="H15" s="15">
        <f t="shared" si="2"/>
        <v>42.27337033409511</v>
      </c>
    </row>
    <row r="16" spans="1:8" ht="19.5" customHeight="1">
      <c r="A16" s="49" t="s">
        <v>72</v>
      </c>
      <c r="B16" s="21">
        <v>18332</v>
      </c>
      <c r="C16" s="43">
        <v>2144</v>
      </c>
      <c r="D16" s="43">
        <v>11615</v>
      </c>
      <c r="E16" s="11">
        <f t="shared" si="0"/>
        <v>63.35915339297403</v>
      </c>
      <c r="F16" s="43">
        <v>11499</v>
      </c>
      <c r="G16" s="21">
        <f t="shared" si="1"/>
        <v>116</v>
      </c>
      <c r="H16" s="15">
        <f t="shared" si="2"/>
        <v>1.008783372467171</v>
      </c>
    </row>
    <row r="17" spans="1:8" ht="19.5" customHeight="1">
      <c r="A17" s="49" t="s">
        <v>73</v>
      </c>
      <c r="B17" s="21">
        <v>5034</v>
      </c>
      <c r="C17" s="43">
        <v>455</v>
      </c>
      <c r="D17" s="43">
        <v>3942</v>
      </c>
      <c r="E17" s="11">
        <f t="shared" si="0"/>
        <v>78.30750893921335</v>
      </c>
      <c r="F17" s="43">
        <v>4052</v>
      </c>
      <c r="G17" s="21">
        <f t="shared" si="1"/>
        <v>-110</v>
      </c>
      <c r="H17" s="15">
        <f t="shared" si="2"/>
        <v>-2.7147087857847976</v>
      </c>
    </row>
    <row r="18" spans="1:8" ht="19.5" customHeight="1">
      <c r="A18" s="49" t="s">
        <v>74</v>
      </c>
      <c r="B18" s="21">
        <v>44922</v>
      </c>
      <c r="C18" s="43">
        <v>3919</v>
      </c>
      <c r="D18" s="43">
        <v>33680</v>
      </c>
      <c r="E18" s="11">
        <f t="shared" si="0"/>
        <v>74.97440007123458</v>
      </c>
      <c r="F18" s="43">
        <v>11687</v>
      </c>
      <c r="G18" s="21">
        <f t="shared" si="1"/>
        <v>21993</v>
      </c>
      <c r="H18" s="15">
        <f t="shared" si="2"/>
        <v>188.18345169846836</v>
      </c>
    </row>
    <row r="19" spans="1:8" ht="19.5" customHeight="1" thickBot="1">
      <c r="A19" s="50" t="s">
        <v>75</v>
      </c>
      <c r="B19" s="24">
        <v>8488</v>
      </c>
      <c r="C19" s="51">
        <v>1864</v>
      </c>
      <c r="D19" s="51">
        <v>7849</v>
      </c>
      <c r="E19" s="13">
        <f>D19/B19*100</f>
        <v>92.4717247879359</v>
      </c>
      <c r="F19" s="51">
        <v>6160</v>
      </c>
      <c r="G19" s="24">
        <f>D19-F19</f>
        <v>1689</v>
      </c>
      <c r="H19" s="17">
        <f>G19/F19*100</f>
        <v>27.41883116883117</v>
      </c>
    </row>
  </sheetData>
  <mergeCells count="10">
    <mergeCell ref="A1:H1"/>
    <mergeCell ref="G2:H2"/>
    <mergeCell ref="A3:A5"/>
    <mergeCell ref="B3:H3"/>
    <mergeCell ref="B4:B5"/>
    <mergeCell ref="G4:H4"/>
    <mergeCell ref="C4:C5"/>
    <mergeCell ref="D4:D5"/>
    <mergeCell ref="E4:E5"/>
    <mergeCell ref="F4:F5"/>
  </mergeCells>
  <printOptions/>
  <pageMargins left="0.17" right="0.17" top="0.63" bottom="1" header="0.21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16.125" style="0" customWidth="1"/>
    <col min="2" max="2" width="9.625" style="0" customWidth="1"/>
    <col min="3" max="3" width="8.625" style="0" customWidth="1"/>
    <col min="4" max="4" width="9.75390625" style="0" customWidth="1"/>
    <col min="6" max="6" width="10.125" style="0" customWidth="1"/>
    <col min="7" max="7" width="10.50390625" style="0" bestFit="1" customWidth="1"/>
    <col min="8" max="8" width="9.875" style="0" customWidth="1"/>
    <col min="9" max="9" width="11.25390625" style="0" customWidth="1"/>
    <col min="10" max="10" width="10.25390625" style="0" customWidth="1"/>
    <col min="11" max="11" width="11.75390625" style="0" customWidth="1"/>
    <col min="13" max="13" width="10.25390625" style="0" customWidth="1"/>
    <col min="14" max="14" width="9.625" style="0" customWidth="1"/>
    <col min="15" max="15" width="9.875" style="0" customWidth="1"/>
  </cols>
  <sheetData>
    <row r="1" spans="1:15" s="36" customFormat="1" ht="20.25">
      <c r="A1" s="100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4:15" ht="15" thickBot="1">
      <c r="N2" s="110" t="s">
        <v>44</v>
      </c>
      <c r="O2" s="110"/>
    </row>
    <row r="3" spans="1:15" ht="14.25">
      <c r="A3" s="111" t="s">
        <v>0</v>
      </c>
      <c r="B3" s="101" t="s">
        <v>40</v>
      </c>
      <c r="C3" s="102"/>
      <c r="D3" s="102"/>
      <c r="E3" s="102"/>
      <c r="F3" s="102"/>
      <c r="G3" s="102"/>
      <c r="H3" s="103"/>
      <c r="I3" s="101" t="s">
        <v>41</v>
      </c>
      <c r="J3" s="102"/>
      <c r="K3" s="102"/>
      <c r="L3" s="102"/>
      <c r="M3" s="102"/>
      <c r="N3" s="102"/>
      <c r="O3" s="103"/>
    </row>
    <row r="4" spans="1:15" ht="14.25">
      <c r="A4" s="112"/>
      <c r="B4" s="97" t="s">
        <v>1</v>
      </c>
      <c r="C4" s="88" t="s">
        <v>3</v>
      </c>
      <c r="D4" s="88" t="s">
        <v>2</v>
      </c>
      <c r="E4" s="88" t="s">
        <v>4</v>
      </c>
      <c r="F4" s="88" t="s">
        <v>77</v>
      </c>
      <c r="G4" s="88" t="s">
        <v>79</v>
      </c>
      <c r="H4" s="89"/>
      <c r="I4" s="97" t="s">
        <v>1</v>
      </c>
      <c r="J4" s="88" t="s">
        <v>3</v>
      </c>
      <c r="K4" s="88" t="s">
        <v>2</v>
      </c>
      <c r="L4" s="88" t="s">
        <v>4</v>
      </c>
      <c r="M4" s="88" t="s">
        <v>78</v>
      </c>
      <c r="N4" s="88" t="s">
        <v>79</v>
      </c>
      <c r="O4" s="89"/>
    </row>
    <row r="5" spans="1:15" ht="29.25" customHeight="1" thickBot="1">
      <c r="A5" s="113"/>
      <c r="B5" s="108"/>
      <c r="C5" s="109"/>
      <c r="D5" s="109"/>
      <c r="E5" s="109"/>
      <c r="F5" s="109"/>
      <c r="G5" s="80" t="s">
        <v>5</v>
      </c>
      <c r="H5" s="81" t="s">
        <v>6</v>
      </c>
      <c r="I5" s="108"/>
      <c r="J5" s="109"/>
      <c r="K5" s="109"/>
      <c r="L5" s="109"/>
      <c r="M5" s="109"/>
      <c r="N5" s="80" t="s">
        <v>5</v>
      </c>
      <c r="O5" s="81" t="s">
        <v>6</v>
      </c>
    </row>
    <row r="6" spans="1:17" s="39" customFormat="1" ht="27.75" customHeight="1" thickBot="1">
      <c r="A6" s="8" t="s">
        <v>32</v>
      </c>
      <c r="B6" s="18">
        <f>B7+B8</f>
        <v>610000</v>
      </c>
      <c r="C6" s="19">
        <f>C7+C8</f>
        <v>39295</v>
      </c>
      <c r="D6" s="84">
        <f>D7+D8</f>
        <v>450958</v>
      </c>
      <c r="E6" s="10">
        <f aca="true" t="shared" si="0" ref="E6:E13">D6/B6*100</f>
        <v>73.92754098360655</v>
      </c>
      <c r="F6" s="19">
        <f>F7+F8</f>
        <v>388624</v>
      </c>
      <c r="G6" s="19">
        <f aca="true" t="shared" si="1" ref="G6:G13">D6-F6</f>
        <v>62334</v>
      </c>
      <c r="H6" s="14">
        <f aca="true" t="shared" si="2" ref="H6:H13">G6/F6*100</f>
        <v>16.039668162542714</v>
      </c>
      <c r="I6" s="18">
        <f>I7+I8</f>
        <v>1354297.14785</v>
      </c>
      <c r="J6" s="19">
        <f>J7+J8</f>
        <v>98358</v>
      </c>
      <c r="K6" s="84">
        <f>K7+K8</f>
        <v>1077525</v>
      </c>
      <c r="L6" s="10">
        <f aca="true" t="shared" si="3" ref="L6:L13">K6/I6*100</f>
        <v>79.56341056396768</v>
      </c>
      <c r="M6" s="19">
        <f>M7+M8</f>
        <v>946414</v>
      </c>
      <c r="N6" s="79">
        <f aca="true" t="shared" si="4" ref="N6:N13">K6-M6</f>
        <v>131111</v>
      </c>
      <c r="O6" s="14">
        <f aca="true" t="shared" si="5" ref="O6:O13">N6/M6*100</f>
        <v>13.853451026717694</v>
      </c>
      <c r="Q6" s="74"/>
    </row>
    <row r="7" spans="1:17" ht="33" customHeight="1">
      <c r="A7" s="7" t="s">
        <v>33</v>
      </c>
      <c r="B7" s="18">
        <v>255000</v>
      </c>
      <c r="C7" s="19">
        <v>18465</v>
      </c>
      <c r="D7" s="84">
        <v>194329</v>
      </c>
      <c r="E7" s="10">
        <f t="shared" si="0"/>
        <v>76.20745098039215</v>
      </c>
      <c r="F7" s="19">
        <v>159571</v>
      </c>
      <c r="G7" s="19">
        <f t="shared" si="1"/>
        <v>34758</v>
      </c>
      <c r="H7" s="14">
        <f t="shared" si="2"/>
        <v>21.78215339880053</v>
      </c>
      <c r="I7" s="82">
        <v>665674</v>
      </c>
      <c r="J7" s="21">
        <v>41299</v>
      </c>
      <c r="K7" s="86">
        <v>510860</v>
      </c>
      <c r="L7" s="11">
        <f t="shared" si="3"/>
        <v>76.74327073011715</v>
      </c>
      <c r="M7" s="19">
        <v>385250</v>
      </c>
      <c r="N7" s="19">
        <f t="shared" si="4"/>
        <v>125610</v>
      </c>
      <c r="O7" s="14">
        <f t="shared" si="5"/>
        <v>32.604802076573655</v>
      </c>
      <c r="Q7" s="74"/>
    </row>
    <row r="8" spans="1:17" ht="22.5" customHeight="1">
      <c r="A8" s="3" t="s">
        <v>34</v>
      </c>
      <c r="B8" s="78">
        <f>SUM(B9:B13)</f>
        <v>355000</v>
      </c>
      <c r="C8" s="21">
        <f>SUM(C9:C13)</f>
        <v>20830</v>
      </c>
      <c r="D8" s="85">
        <f>SUM(D9:D13)</f>
        <v>256629</v>
      </c>
      <c r="E8" s="11">
        <f t="shared" si="0"/>
        <v>72.28985915492959</v>
      </c>
      <c r="F8" s="21">
        <f>SUM(F9:F13)</f>
        <v>229053</v>
      </c>
      <c r="G8" s="21">
        <f t="shared" si="1"/>
        <v>27576</v>
      </c>
      <c r="H8" s="15">
        <f t="shared" si="2"/>
        <v>12.03913504734712</v>
      </c>
      <c r="I8" s="78">
        <f>SUM(I9:I13)</f>
        <v>688623.1478500001</v>
      </c>
      <c r="J8" s="21">
        <f>SUM(J9:J13)</f>
        <v>57059</v>
      </c>
      <c r="K8" s="86">
        <f>SUM(K9:K13)</f>
        <v>566665</v>
      </c>
      <c r="L8" s="11">
        <f t="shared" si="3"/>
        <v>82.28956603756723</v>
      </c>
      <c r="M8" s="21">
        <f>SUM(M9:M13)</f>
        <v>561164</v>
      </c>
      <c r="N8" s="21">
        <f t="shared" si="4"/>
        <v>5501</v>
      </c>
      <c r="O8" s="15">
        <f t="shared" si="5"/>
        <v>0.9802838385926396</v>
      </c>
      <c r="Q8" s="74"/>
    </row>
    <row r="9" spans="1:17" ht="27.75" customHeight="1">
      <c r="A9" s="3" t="s">
        <v>35</v>
      </c>
      <c r="B9" s="20">
        <v>91000</v>
      </c>
      <c r="C9" s="21">
        <v>4472</v>
      </c>
      <c r="D9" s="86">
        <v>57346</v>
      </c>
      <c r="E9" s="11">
        <f t="shared" si="0"/>
        <v>63.01758241758242</v>
      </c>
      <c r="F9" s="21">
        <v>53376.5</v>
      </c>
      <c r="G9" s="21">
        <f t="shared" si="1"/>
        <v>3969.5</v>
      </c>
      <c r="H9" s="15">
        <f t="shared" si="2"/>
        <v>7.436793345386078</v>
      </c>
      <c r="I9" s="78">
        <v>168960.24203999998</v>
      </c>
      <c r="J9" s="21">
        <v>7185</v>
      </c>
      <c r="K9" s="86">
        <v>126224</v>
      </c>
      <c r="L9" s="11">
        <f t="shared" si="3"/>
        <v>74.70633237499594</v>
      </c>
      <c r="M9" s="21">
        <v>129636</v>
      </c>
      <c r="N9" s="21">
        <f t="shared" si="4"/>
        <v>-3412</v>
      </c>
      <c r="O9" s="15">
        <f t="shared" si="5"/>
        <v>-2.6319849424542565</v>
      </c>
      <c r="Q9" s="74"/>
    </row>
    <row r="10" spans="1:17" ht="30.75" customHeight="1">
      <c r="A10" s="3" t="s">
        <v>36</v>
      </c>
      <c r="B10" s="20">
        <v>16900</v>
      </c>
      <c r="C10" s="21">
        <v>2054</v>
      </c>
      <c r="D10" s="86">
        <v>12454</v>
      </c>
      <c r="E10" s="11">
        <f t="shared" si="0"/>
        <v>73.6923076923077</v>
      </c>
      <c r="F10" s="21">
        <v>11506.25</v>
      </c>
      <c r="G10" s="21">
        <f t="shared" si="1"/>
        <v>947.75</v>
      </c>
      <c r="H10" s="15">
        <f t="shared" si="2"/>
        <v>8.236827810972297</v>
      </c>
      <c r="I10" s="20">
        <v>77122.34152</v>
      </c>
      <c r="J10" s="21">
        <v>10900</v>
      </c>
      <c r="K10" s="86">
        <v>72273</v>
      </c>
      <c r="L10" s="11">
        <f t="shared" si="3"/>
        <v>93.71214433531892</v>
      </c>
      <c r="M10" s="21">
        <v>70589</v>
      </c>
      <c r="N10" s="21">
        <f t="shared" si="4"/>
        <v>1684</v>
      </c>
      <c r="O10" s="15">
        <f t="shared" si="5"/>
        <v>2.385640822224426</v>
      </c>
      <c r="Q10" s="74"/>
    </row>
    <row r="11" spans="1:17" ht="31.5" customHeight="1">
      <c r="A11" s="3" t="s">
        <v>37</v>
      </c>
      <c r="B11" s="20">
        <v>95300</v>
      </c>
      <c r="C11" s="21">
        <v>5268</v>
      </c>
      <c r="D11" s="86">
        <v>61778</v>
      </c>
      <c r="E11" s="11">
        <f t="shared" si="0"/>
        <v>64.82476390346275</v>
      </c>
      <c r="F11" s="21">
        <v>58889.5</v>
      </c>
      <c r="G11" s="21">
        <f t="shared" si="1"/>
        <v>2888.5</v>
      </c>
      <c r="H11" s="15">
        <f t="shared" si="2"/>
        <v>4.904949099584815</v>
      </c>
      <c r="I11" s="20">
        <v>142287.56429</v>
      </c>
      <c r="J11" s="21">
        <v>7639</v>
      </c>
      <c r="K11" s="86">
        <v>127491</v>
      </c>
      <c r="L11" s="11">
        <f t="shared" si="3"/>
        <v>89.60094343884984</v>
      </c>
      <c r="M11" s="21">
        <v>100384</v>
      </c>
      <c r="N11" s="21">
        <f t="shared" si="4"/>
        <v>27107</v>
      </c>
      <c r="O11" s="15">
        <f t="shared" si="5"/>
        <v>27.00330729996812</v>
      </c>
      <c r="Q11" s="74"/>
    </row>
    <row r="12" spans="1:17" ht="30.75" customHeight="1">
      <c r="A12" s="7" t="s">
        <v>38</v>
      </c>
      <c r="B12" s="18">
        <v>97200</v>
      </c>
      <c r="C12" s="19">
        <v>5296</v>
      </c>
      <c r="D12" s="84">
        <v>82022</v>
      </c>
      <c r="E12" s="10">
        <f t="shared" si="0"/>
        <v>84.38477366255144</v>
      </c>
      <c r="F12" s="19">
        <v>67576.75</v>
      </c>
      <c r="G12" s="19">
        <f t="shared" si="1"/>
        <v>14445.25</v>
      </c>
      <c r="H12" s="14">
        <f t="shared" si="2"/>
        <v>21.376064992767482</v>
      </c>
      <c r="I12" s="76">
        <v>155853</v>
      </c>
      <c r="J12" s="19">
        <v>18583</v>
      </c>
      <c r="K12" s="84">
        <v>143920</v>
      </c>
      <c r="L12" s="11">
        <f t="shared" si="3"/>
        <v>92.34342617723111</v>
      </c>
      <c r="M12" s="19">
        <v>146450</v>
      </c>
      <c r="N12" s="19">
        <f t="shared" si="4"/>
        <v>-2530</v>
      </c>
      <c r="O12" s="14">
        <f t="shared" si="5"/>
        <v>-1.7275520655513827</v>
      </c>
      <c r="Q12" s="74"/>
    </row>
    <row r="13" spans="1:17" ht="28.5" customHeight="1" thickBot="1">
      <c r="A13" s="4" t="s">
        <v>39</v>
      </c>
      <c r="B13" s="40">
        <v>54600</v>
      </c>
      <c r="C13" s="41">
        <v>3740</v>
      </c>
      <c r="D13" s="87">
        <v>43029</v>
      </c>
      <c r="E13" s="42">
        <f t="shared" si="0"/>
        <v>78.8076923076923</v>
      </c>
      <c r="F13" s="41">
        <v>37704</v>
      </c>
      <c r="G13" s="24">
        <f t="shared" si="1"/>
        <v>5325</v>
      </c>
      <c r="H13" s="17">
        <f t="shared" si="2"/>
        <v>14.123169955442394</v>
      </c>
      <c r="I13" s="77">
        <v>144400</v>
      </c>
      <c r="J13" s="41">
        <v>12752</v>
      </c>
      <c r="K13" s="87">
        <v>96757</v>
      </c>
      <c r="L13" s="13">
        <f t="shared" si="3"/>
        <v>67.00623268698061</v>
      </c>
      <c r="M13" s="41">
        <v>114105</v>
      </c>
      <c r="N13" s="24">
        <f t="shared" si="4"/>
        <v>-17348</v>
      </c>
      <c r="O13" s="17">
        <f t="shared" si="5"/>
        <v>-15.203540598571491</v>
      </c>
      <c r="Q13" s="74"/>
    </row>
    <row r="14" spans="12:13" ht="14.25">
      <c r="L14" s="74"/>
      <c r="M14" s="75"/>
    </row>
    <row r="15" spans="12:13" ht="14.25">
      <c r="L15" s="74"/>
      <c r="M15" s="75"/>
    </row>
    <row r="16" spans="12:13" ht="14.25">
      <c r="L16" s="74"/>
      <c r="M16" s="75"/>
    </row>
    <row r="17" spans="12:13" ht="14.25">
      <c r="L17" s="74"/>
      <c r="M17" s="75"/>
    </row>
    <row r="18" spans="9:13" ht="14.25">
      <c r="I18" s="39"/>
      <c r="J18" s="39"/>
      <c r="K18" s="39"/>
      <c r="L18" s="74"/>
      <c r="M18" s="75"/>
    </row>
    <row r="19" spans="9:13" ht="14.25">
      <c r="I19" s="39"/>
      <c r="J19" s="39"/>
      <c r="K19" s="39"/>
      <c r="L19" s="74"/>
      <c r="M19" s="75"/>
    </row>
    <row r="20" spans="9:13" ht="14.25">
      <c r="I20" s="39"/>
      <c r="J20" s="39"/>
      <c r="K20" s="39"/>
      <c r="L20" s="74"/>
      <c r="M20" s="75"/>
    </row>
    <row r="21" spans="9:13" ht="14.25">
      <c r="I21" s="39"/>
      <c r="J21" s="39"/>
      <c r="K21" s="39"/>
      <c r="L21" s="74"/>
      <c r="M21" s="75"/>
    </row>
    <row r="22" spans="9:13" ht="14.25">
      <c r="I22" s="39"/>
      <c r="J22" s="39"/>
      <c r="K22" s="39"/>
      <c r="L22" s="74"/>
      <c r="M22" s="75"/>
    </row>
    <row r="23" spans="7:13" ht="14.25">
      <c r="G23" s="74"/>
      <c r="H23" s="75"/>
      <c r="K23" s="39"/>
      <c r="L23" s="39"/>
      <c r="M23" s="39"/>
    </row>
    <row r="24" spans="7:13" ht="14.25">
      <c r="G24" s="74"/>
      <c r="H24" s="75"/>
      <c r="K24" s="39"/>
      <c r="L24" s="39"/>
      <c r="M24" s="39"/>
    </row>
    <row r="25" spans="7:8" ht="14.25">
      <c r="G25" s="74"/>
      <c r="H25" s="75"/>
    </row>
  </sheetData>
  <mergeCells count="17">
    <mergeCell ref="N2:O2"/>
    <mergeCell ref="A1:O1"/>
    <mergeCell ref="A3:A5"/>
    <mergeCell ref="B3:H3"/>
    <mergeCell ref="I3:O3"/>
    <mergeCell ref="B4:B5"/>
    <mergeCell ref="C4:C5"/>
    <mergeCell ref="D4:D5"/>
    <mergeCell ref="E4:E5"/>
    <mergeCell ref="F4:F5"/>
    <mergeCell ref="G4:H4"/>
    <mergeCell ref="I4:I5"/>
    <mergeCell ref="N4:O4"/>
    <mergeCell ref="J4:J5"/>
    <mergeCell ref="K4:K5"/>
    <mergeCell ref="L4:L5"/>
    <mergeCell ref="M4:M5"/>
  </mergeCells>
  <printOptions/>
  <pageMargins left="0.1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2018-10-15T03:16:05Z</cp:lastPrinted>
  <dcterms:created xsi:type="dcterms:W3CDTF">1996-12-17T01:32:42Z</dcterms:created>
  <dcterms:modified xsi:type="dcterms:W3CDTF">2018-10-16T01:50:31Z</dcterms:modified>
  <cp:category/>
  <cp:version/>
  <cp:contentType/>
  <cp:contentStatus/>
</cp:coreProperties>
</file>