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财政收支执行表" sheetId="1" r:id="rId1"/>
    <sheet name="社保基金预算收支" sheetId="2" r:id="rId2"/>
    <sheet name="分级公共预算收支 (3)" sheetId="3" r:id="rId3"/>
  </sheets>
  <definedNames>
    <definedName name="_xlnm.Print_Area" localSheetId="0">'财政收支执行表'!$A$1:$K$35</definedName>
    <definedName name="_xlnm.Print_Area" localSheetId="2">'分级公共预算收支 (3)'!$A$1:$O$13</definedName>
    <definedName name="_xlnm.Print_Area" localSheetId="1">'社保基金预算收支'!#REF!</definedName>
  </definedNames>
  <calcPr fullCalcOnLoad="1"/>
</workbook>
</file>

<file path=xl/sharedStrings.xml><?xml version="1.0" encoding="utf-8"?>
<sst xmlns="http://schemas.openxmlformats.org/spreadsheetml/2006/main" count="102" uniqueCount="81">
  <si>
    <t>项目</t>
  </si>
  <si>
    <t>年度预算</t>
  </si>
  <si>
    <t>本年累计</t>
  </si>
  <si>
    <t>本月执行</t>
  </si>
  <si>
    <t>累计占预算</t>
  </si>
  <si>
    <t>累计比上年同期</t>
  </si>
  <si>
    <t>±额</t>
  </si>
  <si>
    <t>±%</t>
  </si>
  <si>
    <t>各项税收总计</t>
  </si>
  <si>
    <t>其中：增 值 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</si>
  <si>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</si>
  <si>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</si>
  <si>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</si>
  <si>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</si>
  <si>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</si>
  <si>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</si>
  <si>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</si>
  <si>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</si>
  <si>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</si>
  <si>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</si>
  <si>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</si>
  <si>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烟叶税</t>
  </si>
  <si>
    <t>非税收入合计</t>
  </si>
  <si>
    <t>上年同期数</t>
  </si>
  <si>
    <t>其中：一般公共服务支出</t>
  </si>
  <si>
    <t xml:space="preserve">     公共安全支出</t>
  </si>
  <si>
    <t xml:space="preserve">     教育支出</t>
  </si>
  <si>
    <t xml:space="preserve">     科学技术支出 </t>
  </si>
  <si>
    <t xml:space="preserve">     社会保障和就业支出</t>
  </si>
  <si>
    <t xml:space="preserve">     医疗卫生与计划生育支出</t>
  </si>
  <si>
    <t xml:space="preserve">     节能环保支出</t>
  </si>
  <si>
    <t xml:space="preserve">     城乡社区事务支出</t>
  </si>
  <si>
    <t>攀枝花市全市</t>
  </si>
  <si>
    <t>攀枝花市本级</t>
  </si>
  <si>
    <t>攀枝花市县区级</t>
  </si>
  <si>
    <t>攀枝花市东区</t>
  </si>
  <si>
    <t>攀枝花市西区</t>
  </si>
  <si>
    <t>攀枝花市仁和区</t>
  </si>
  <si>
    <t>攀枝花市米易县</t>
  </si>
  <si>
    <t>攀枝花市盐边县</t>
  </si>
  <si>
    <t>收入情况</t>
  </si>
  <si>
    <t>单位:万元</t>
  </si>
  <si>
    <t>单位：万元</t>
  </si>
  <si>
    <t>一般公共预算收入合计</t>
  </si>
  <si>
    <t>一般公共预算支出合计</t>
  </si>
  <si>
    <t>政府性基金预算收入合计</t>
  </si>
  <si>
    <t>政府性基金预算支出合计</t>
  </si>
  <si>
    <t>国有资本经营预算收入合计</t>
  </si>
  <si>
    <t>国有资本经营预算支出合计</t>
  </si>
  <si>
    <t>全市情况</t>
  </si>
  <si>
    <t xml:space="preserve">     环境保护税</t>
  </si>
  <si>
    <t>支出情况</t>
  </si>
  <si>
    <t>市本级情况</t>
  </si>
  <si>
    <t xml:space="preserve">     攀枝花市2020年5月财政收支执行表</t>
  </si>
  <si>
    <t>攀枝花市2020年5月一般公共预算收支分级执行表</t>
  </si>
  <si>
    <t>累计占预算</t>
  </si>
  <si>
    <t xml:space="preserve">          攀枝花市2020年5月社保基金预算收支执行表</t>
  </si>
  <si>
    <t>单位：万元</t>
  </si>
  <si>
    <t>项目</t>
  </si>
  <si>
    <t>全市情况</t>
  </si>
  <si>
    <t>年度预算</t>
  </si>
  <si>
    <t>本月执行</t>
  </si>
  <si>
    <t>本年累计</t>
  </si>
  <si>
    <t>上年同期数</t>
  </si>
  <si>
    <t>累计比上年同期</t>
  </si>
  <si>
    <t>±额</t>
  </si>
  <si>
    <t>±%</t>
  </si>
  <si>
    <t>社会保险基金预算收入合计</t>
  </si>
  <si>
    <t>其中：失业保险基金收入</t>
  </si>
  <si>
    <t xml:space="preserve">    基本医疗保险基金收入</t>
  </si>
  <si>
    <t xml:space="preserve">    工伤保险基金收入</t>
  </si>
  <si>
    <t xml:space="preserve">    生育保险基金收入</t>
  </si>
  <si>
    <t xml:space="preserve">    城乡居民基本医疗保险基金收入</t>
  </si>
  <si>
    <t xml:space="preserve">    居民社会养老保险基金收入</t>
  </si>
  <si>
    <t>社会保险基金预算支出合计</t>
  </si>
  <si>
    <t xml:space="preserve"> 其中：失业保险基金支出</t>
  </si>
  <si>
    <t xml:space="preserve">    基本医疗保险基金支出</t>
  </si>
  <si>
    <t xml:space="preserve">    工伤保险基金支出</t>
  </si>
  <si>
    <t xml:space="preserve">    生育保险基金支出</t>
  </si>
  <si>
    <t xml:space="preserve">    城乡居民基本医疗保险基金支出</t>
  </si>
  <si>
    <t xml:space="preserve">    居民社会养老保险基金支出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</si>
</sst>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\(#,##0\)"/>
    <numFmt numFmtId="179" formatCode="0_ "/>
    <numFmt numFmtId="180" formatCode="hh:mm:ss"/>
    <numFmt numFmtId="181" formatCode="[$-804]yyyy&quot;年&quot;m&quot;月&quot;d&quot;日&quot;\ dddd"/>
    <numFmt numFmtId="182" formatCode="#,##0.00_ 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24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177" fontId="3" fillId="0" borderId="26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177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3" fontId="2" fillId="0" borderId="18" xfId="41" applyNumberFormat="1" applyFont="1" applyFill="1" applyBorder="1" applyAlignment="1" applyProtection="1">
      <alignment horizontal="right" vertical="center"/>
      <protection/>
    </xf>
    <xf numFmtId="177" fontId="0" fillId="0" borderId="32" xfId="0" applyNumberFormat="1" applyBorder="1" applyAlignment="1">
      <alignment/>
    </xf>
    <xf numFmtId="0" fontId="2" fillId="0" borderId="33" xfId="0" applyNumberFormat="1" applyFont="1" applyFill="1" applyBorder="1" applyAlignment="1" applyProtection="1">
      <alignment vertical="center"/>
      <protection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4" fillId="0" borderId="34" xfId="0" applyNumberFormat="1" applyFont="1" applyFill="1" applyBorder="1" applyAlignment="1" applyProtection="1">
      <alignment vertical="center"/>
      <protection/>
    </xf>
    <xf numFmtId="3" fontId="2" fillId="0" borderId="24" xfId="41" applyNumberFormat="1" applyFont="1" applyFill="1" applyBorder="1" applyAlignment="1" applyProtection="1">
      <alignment horizontal="right" vertical="center"/>
      <protection/>
    </xf>
    <xf numFmtId="3" fontId="2" fillId="0" borderId="17" xfId="41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177" fontId="3" fillId="0" borderId="35" xfId="0" applyNumberFormat="1" applyFont="1" applyBorder="1" applyAlignment="1">
      <alignment/>
    </xf>
    <xf numFmtId="0" fontId="0" fillId="33" borderId="0" xfId="0" applyFill="1" applyAlignment="1">
      <alignment/>
    </xf>
    <xf numFmtId="177" fontId="3" fillId="33" borderId="27" xfId="0" applyNumberFormat="1" applyFont="1" applyFill="1" applyBorder="1" applyAlignment="1">
      <alignment/>
    </xf>
    <xf numFmtId="3" fontId="0" fillId="33" borderId="36" xfId="40" applyNumberFormat="1" applyFont="1" applyFill="1" applyBorder="1" applyAlignment="1" applyProtection="1">
      <alignment/>
      <protection/>
    </xf>
    <xf numFmtId="3" fontId="0" fillId="33" borderId="37" xfId="40" applyNumberFormat="1" applyFont="1" applyFill="1" applyBorder="1" applyAlignment="1" applyProtection="1">
      <alignment/>
      <protection/>
    </xf>
    <xf numFmtId="3" fontId="2" fillId="33" borderId="24" xfId="41" applyNumberFormat="1" applyFont="1" applyFill="1" applyBorder="1" applyAlignment="1" applyProtection="1">
      <alignment horizontal="right" vertical="center"/>
      <protection/>
    </xf>
    <xf numFmtId="177" fontId="3" fillId="33" borderId="25" xfId="0" applyNumberFormat="1" applyFont="1" applyFill="1" applyBorder="1" applyAlignment="1">
      <alignment/>
    </xf>
    <xf numFmtId="3" fontId="0" fillId="33" borderId="38" xfId="40" applyNumberFormat="1" applyFont="1" applyFill="1" applyBorder="1" applyAlignment="1" applyProtection="1">
      <alignment/>
      <protection/>
    </xf>
    <xf numFmtId="3" fontId="0" fillId="33" borderId="18" xfId="40" applyNumberFormat="1" applyFont="1" applyFill="1" applyBorder="1" applyAlignment="1" applyProtection="1">
      <alignment/>
      <protection/>
    </xf>
    <xf numFmtId="3" fontId="0" fillId="33" borderId="24" xfId="40" applyNumberFormat="1" applyFont="1" applyFill="1" applyBorder="1" applyAlignment="1" applyProtection="1">
      <alignment/>
      <protection/>
    </xf>
    <xf numFmtId="177" fontId="3" fillId="33" borderId="3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77" fontId="0" fillId="33" borderId="17" xfId="0" applyNumberFormat="1" applyFill="1" applyBorder="1" applyAlignment="1">
      <alignment/>
    </xf>
    <xf numFmtId="177" fontId="0" fillId="33" borderId="18" xfId="0" applyNumberFormat="1" applyFill="1" applyBorder="1" applyAlignment="1">
      <alignment/>
    </xf>
    <xf numFmtId="177" fontId="0" fillId="33" borderId="24" xfId="0" applyNumberFormat="1" applyFill="1" applyBorder="1" applyAlignment="1">
      <alignment/>
    </xf>
    <xf numFmtId="177" fontId="3" fillId="0" borderId="15" xfId="0" applyNumberFormat="1" applyFont="1" applyBorder="1" applyAlignment="1">
      <alignment/>
    </xf>
    <xf numFmtId="177" fontId="0" fillId="33" borderId="26" xfId="0" applyNumberFormat="1" applyFill="1" applyBorder="1" applyAlignment="1">
      <alignment/>
    </xf>
    <xf numFmtId="177" fontId="0" fillId="33" borderId="23" xfId="0" applyNumberFormat="1" applyFill="1" applyBorder="1" applyAlignment="1">
      <alignment/>
    </xf>
    <xf numFmtId="177" fontId="0" fillId="33" borderId="30" xfId="0" applyNumberFormat="1" applyFill="1" applyBorder="1" applyAlignment="1">
      <alignment/>
    </xf>
    <xf numFmtId="0" fontId="0" fillId="0" borderId="39" xfId="0" applyBorder="1" applyAlignment="1">
      <alignment horizontal="center"/>
    </xf>
    <xf numFmtId="177" fontId="0" fillId="0" borderId="38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40" xfId="0" applyNumberFormat="1" applyBorder="1" applyAlignment="1">
      <alignment/>
    </xf>
    <xf numFmtId="182" fontId="0" fillId="33" borderId="3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41" xfId="0" applyNumberFormat="1" applyFont="1" applyFill="1" applyBorder="1" applyAlignment="1" applyProtection="1">
      <alignment vertical="center"/>
      <protection/>
    </xf>
    <xf numFmtId="177" fontId="3" fillId="33" borderId="18" xfId="0" applyNumberFormat="1" applyFont="1" applyFill="1" applyBorder="1" applyAlignment="1">
      <alignment/>
    </xf>
    <xf numFmtId="176" fontId="3" fillId="33" borderId="18" xfId="0" applyNumberFormat="1" applyFont="1" applyFill="1" applyBorder="1" applyAlignment="1">
      <alignment/>
    </xf>
    <xf numFmtId="176" fontId="3" fillId="33" borderId="20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/>
    </xf>
    <xf numFmtId="0" fontId="4" fillId="33" borderId="18" xfId="42" applyFont="1" applyFill="1" applyBorder="1">
      <alignment vertical="center"/>
      <protection/>
    </xf>
    <xf numFmtId="176" fontId="0" fillId="33" borderId="18" xfId="0" applyNumberFormat="1" applyFont="1" applyFill="1" applyBorder="1" applyAlignment="1">
      <alignment/>
    </xf>
    <xf numFmtId="176" fontId="0" fillId="33" borderId="20" xfId="0" applyNumberFormat="1" applyFill="1" applyBorder="1" applyAlignment="1">
      <alignment/>
    </xf>
    <xf numFmtId="0" fontId="9" fillId="33" borderId="18" xfId="42" applyFont="1" applyFill="1" applyBorder="1">
      <alignment vertical="center"/>
      <protection/>
    </xf>
    <xf numFmtId="176" fontId="0" fillId="33" borderId="18" xfId="0" applyNumberFormat="1" applyFill="1" applyBorder="1" applyAlignment="1">
      <alignment/>
    </xf>
    <xf numFmtId="177" fontId="4" fillId="33" borderId="22" xfId="0" applyNumberFormat="1" applyFont="1" applyFill="1" applyBorder="1" applyAlignment="1">
      <alignment/>
    </xf>
    <xf numFmtId="176" fontId="0" fillId="33" borderId="42" xfId="0" applyNumberFormat="1" applyFill="1" applyBorder="1" applyAlignment="1">
      <alignment/>
    </xf>
    <xf numFmtId="177" fontId="0" fillId="33" borderId="42" xfId="0" applyNumberFormat="1" applyFill="1" applyBorder="1" applyAlignment="1">
      <alignment/>
    </xf>
    <xf numFmtId="176" fontId="0" fillId="33" borderId="43" xfId="0" applyNumberForma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财政收支预算执行情况表 (全市)" xfId="40"/>
    <cellStyle name="常规_财政收支执行表" xfId="41"/>
    <cellStyle name="常规_社保基金收支合计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8" sqref="J38"/>
    </sheetView>
  </sheetViews>
  <sheetFormatPr defaultColWidth="9.00390625" defaultRowHeight="14.25"/>
  <cols>
    <col min="1" max="1" width="28.125" style="0" customWidth="1"/>
    <col min="2" max="2" width="10.25390625" style="0" customWidth="1"/>
    <col min="3" max="3" width="10.25390625" style="52" customWidth="1"/>
    <col min="4" max="4" width="10.25390625" style="0" customWidth="1"/>
    <col min="5" max="5" width="12.625" style="0" customWidth="1"/>
    <col min="6" max="6" width="10.125" style="0" customWidth="1"/>
    <col min="7" max="7" width="8.75390625" style="0" customWidth="1"/>
    <col min="8" max="8" width="10.625" style="0" customWidth="1"/>
    <col min="9" max="9" width="10.50390625" style="0" customWidth="1"/>
    <col min="10" max="10" width="10.75390625" style="0" customWidth="1"/>
    <col min="11" max="11" width="8.75390625" style="0" customWidth="1"/>
  </cols>
  <sheetData>
    <row r="1" spans="1:11" s="28" customFormat="1" ht="20.2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0:11" ht="15" thickBot="1">
      <c r="J2" s="105" t="s">
        <v>41</v>
      </c>
      <c r="K2" s="105"/>
    </row>
    <row r="3" spans="1:11" ht="14.25">
      <c r="A3" s="100" t="s">
        <v>0</v>
      </c>
      <c r="B3" s="107" t="s">
        <v>49</v>
      </c>
      <c r="C3" s="107"/>
      <c r="D3" s="107"/>
      <c r="E3" s="107"/>
      <c r="F3" s="108"/>
      <c r="G3" s="107" t="s">
        <v>52</v>
      </c>
      <c r="H3" s="107"/>
      <c r="I3" s="107"/>
      <c r="J3" s="107"/>
      <c r="K3" s="108"/>
    </row>
    <row r="4" spans="1:11" ht="14.25" customHeight="1">
      <c r="A4" s="101"/>
      <c r="B4" s="94" t="s">
        <v>3</v>
      </c>
      <c r="C4" s="103" t="s">
        <v>2</v>
      </c>
      <c r="D4" s="98" t="s">
        <v>23</v>
      </c>
      <c r="E4" s="94" t="s">
        <v>5</v>
      </c>
      <c r="F4" s="95"/>
      <c r="G4" s="94" t="s">
        <v>3</v>
      </c>
      <c r="H4" s="98" t="s">
        <v>2</v>
      </c>
      <c r="I4" s="96" t="s">
        <v>23</v>
      </c>
      <c r="J4" s="94" t="s">
        <v>5</v>
      </c>
      <c r="K4" s="95"/>
    </row>
    <row r="5" spans="1:11" ht="29.25" customHeight="1" thickBot="1">
      <c r="A5" s="102"/>
      <c r="B5" s="98"/>
      <c r="C5" s="104"/>
      <c r="D5" s="99"/>
      <c r="E5" s="33" t="s">
        <v>6</v>
      </c>
      <c r="F5" s="34" t="s">
        <v>7</v>
      </c>
      <c r="G5" s="98"/>
      <c r="H5" s="109"/>
      <c r="I5" s="97"/>
      <c r="J5" s="33" t="s">
        <v>6</v>
      </c>
      <c r="K5" s="34" t="s">
        <v>7</v>
      </c>
    </row>
    <row r="6" spans="1:11" s="26" customFormat="1" ht="15" thickBot="1">
      <c r="A6" s="21" t="s">
        <v>43</v>
      </c>
      <c r="B6" s="23">
        <f>B7+B22</f>
        <v>52073</v>
      </c>
      <c r="C6" s="53">
        <f>C7+C22</f>
        <v>259085</v>
      </c>
      <c r="D6" s="24">
        <f>D7+D22</f>
        <v>304397</v>
      </c>
      <c r="E6" s="23">
        <f aca="true" t="shared" si="0" ref="E6:E35">C6-D6</f>
        <v>-45312</v>
      </c>
      <c r="F6" s="25">
        <f>E6/D6*100</f>
        <v>-14.88582344766867</v>
      </c>
      <c r="G6" s="23">
        <f>G7+G22</f>
        <v>22303</v>
      </c>
      <c r="H6" s="23">
        <f>H7+H22</f>
        <v>97839</v>
      </c>
      <c r="I6" s="23">
        <f>I7+I22</f>
        <v>132368</v>
      </c>
      <c r="J6" s="23">
        <f aca="true" t="shared" si="1" ref="J6:J35">H6-I6</f>
        <v>-34529</v>
      </c>
      <c r="K6" s="25">
        <f>J6/I6*100</f>
        <v>-26.08560981506104</v>
      </c>
    </row>
    <row r="7" spans="1:11" ht="14.25">
      <c r="A7" s="50" t="s">
        <v>8</v>
      </c>
      <c r="B7" s="13">
        <f>SUM(B8:B21)</f>
        <v>46624</v>
      </c>
      <c r="C7" s="18">
        <f>SUM(C8:C21)</f>
        <v>177783</v>
      </c>
      <c r="D7" s="18">
        <f>SUM(D8:D21)</f>
        <v>222899</v>
      </c>
      <c r="E7" s="14">
        <f t="shared" si="0"/>
        <v>-45116</v>
      </c>
      <c r="F7" s="10">
        <f aca="true" t="shared" si="2" ref="F7:F31">E7/D7*100</f>
        <v>-20.240557382491623</v>
      </c>
      <c r="G7" s="13">
        <f>SUM(G8:G21)</f>
        <v>19268</v>
      </c>
      <c r="H7" s="13">
        <f>SUM(H8:H21)</f>
        <v>60084</v>
      </c>
      <c r="I7" s="13">
        <f>SUM(I8:I21)</f>
        <v>94143</v>
      </c>
      <c r="J7" s="14">
        <f t="shared" si="1"/>
        <v>-34059</v>
      </c>
      <c r="K7" s="10">
        <f aca="true" t="shared" si="3" ref="K7:K31">J7/I7*100</f>
        <v>-36.17794206685574</v>
      </c>
    </row>
    <row r="8" spans="1:11" ht="14.25">
      <c r="A8" s="3" t="s">
        <v>9</v>
      </c>
      <c r="B8" s="39">
        <v>15103</v>
      </c>
      <c r="C8" s="54">
        <f>74614-38</f>
        <v>74576</v>
      </c>
      <c r="D8" s="19">
        <v>110537</v>
      </c>
      <c r="E8" s="16">
        <f t="shared" si="0"/>
        <v>-35961</v>
      </c>
      <c r="F8" s="11">
        <f t="shared" si="2"/>
        <v>-32.53299800066946</v>
      </c>
      <c r="G8" s="14">
        <v>5489</v>
      </c>
      <c r="H8" s="14">
        <f>24451-15</f>
        <v>24436</v>
      </c>
      <c r="I8" s="64">
        <v>45031</v>
      </c>
      <c r="J8" s="16">
        <f t="shared" si="1"/>
        <v>-20595</v>
      </c>
      <c r="K8" s="11">
        <f t="shared" si="3"/>
        <v>-45.73516022295752</v>
      </c>
    </row>
    <row r="9" spans="1:11" ht="14.25">
      <c r="A9" s="3" t="s">
        <v>10</v>
      </c>
      <c r="B9" s="39">
        <v>4110</v>
      </c>
      <c r="C9" s="54">
        <v>21650</v>
      </c>
      <c r="D9" s="19">
        <v>25187</v>
      </c>
      <c r="E9" s="16">
        <f t="shared" si="0"/>
        <v>-3537</v>
      </c>
      <c r="F9" s="11">
        <f t="shared" si="2"/>
        <v>-14.042958669154723</v>
      </c>
      <c r="G9" s="14">
        <v>1337</v>
      </c>
      <c r="H9" s="14">
        <v>5470</v>
      </c>
      <c r="I9" s="64">
        <v>10060</v>
      </c>
      <c r="J9" s="16">
        <f t="shared" si="1"/>
        <v>-4590</v>
      </c>
      <c r="K9" s="11">
        <f t="shared" si="3"/>
        <v>-45.62624254473161</v>
      </c>
    </row>
    <row r="10" spans="1:11" ht="14.25">
      <c r="A10" s="3" t="s">
        <v>11</v>
      </c>
      <c r="B10" s="39">
        <v>281</v>
      </c>
      <c r="C10" s="54">
        <v>4134</v>
      </c>
      <c r="D10" s="19">
        <v>4397</v>
      </c>
      <c r="E10" s="16">
        <f t="shared" si="0"/>
        <v>-263</v>
      </c>
      <c r="F10" s="11">
        <f t="shared" si="2"/>
        <v>-5.981350921082557</v>
      </c>
      <c r="G10" s="14">
        <v>71</v>
      </c>
      <c r="H10" s="14">
        <v>1376</v>
      </c>
      <c r="I10" s="64">
        <v>1538</v>
      </c>
      <c r="J10" s="16">
        <f t="shared" si="1"/>
        <v>-162</v>
      </c>
      <c r="K10" s="11">
        <f t="shared" si="3"/>
        <v>-10.533159947984396</v>
      </c>
    </row>
    <row r="11" spans="1:11" ht="14.25">
      <c r="A11" s="3" t="s">
        <v>12</v>
      </c>
      <c r="B11" s="39">
        <v>2884</v>
      </c>
      <c r="C11" s="54">
        <v>11029</v>
      </c>
      <c r="D11" s="19">
        <v>11994</v>
      </c>
      <c r="E11" s="16">
        <f t="shared" si="0"/>
        <v>-965</v>
      </c>
      <c r="F11" s="11">
        <f t="shared" si="2"/>
        <v>-8.045689511422378</v>
      </c>
      <c r="G11" s="14">
        <v>1029</v>
      </c>
      <c r="H11" s="14">
        <v>3957</v>
      </c>
      <c r="I11" s="64">
        <v>4083</v>
      </c>
      <c r="J11" s="16">
        <f t="shared" si="1"/>
        <v>-126</v>
      </c>
      <c r="K11" s="11">
        <f t="shared" si="3"/>
        <v>-3.085966201322557</v>
      </c>
    </row>
    <row r="12" spans="1:11" ht="14.25">
      <c r="A12" s="3" t="s">
        <v>13</v>
      </c>
      <c r="B12" s="39">
        <v>2508</v>
      </c>
      <c r="C12" s="54">
        <v>12129</v>
      </c>
      <c r="D12" s="19">
        <v>18631</v>
      </c>
      <c r="E12" s="16">
        <f t="shared" si="0"/>
        <v>-6502</v>
      </c>
      <c r="F12" s="11">
        <f t="shared" si="2"/>
        <v>-34.89882453974559</v>
      </c>
      <c r="G12" s="14">
        <v>1260</v>
      </c>
      <c r="H12" s="14">
        <v>5568</v>
      </c>
      <c r="I12" s="64">
        <v>10184</v>
      </c>
      <c r="J12" s="16">
        <f t="shared" si="1"/>
        <v>-4616</v>
      </c>
      <c r="K12" s="11">
        <f t="shared" si="3"/>
        <v>-45.32600157109191</v>
      </c>
    </row>
    <row r="13" spans="1:11" ht="14.25">
      <c r="A13" s="3" t="s">
        <v>14</v>
      </c>
      <c r="B13" s="39">
        <v>6101</v>
      </c>
      <c r="C13" s="54">
        <v>6520</v>
      </c>
      <c r="D13" s="19">
        <v>8887</v>
      </c>
      <c r="E13" s="16">
        <f t="shared" si="0"/>
        <v>-2367</v>
      </c>
      <c r="F13" s="11">
        <f t="shared" si="2"/>
        <v>-26.634409812085067</v>
      </c>
      <c r="G13" s="14">
        <v>2554</v>
      </c>
      <c r="H13" s="14">
        <v>2750</v>
      </c>
      <c r="I13" s="64">
        <v>4328</v>
      </c>
      <c r="J13" s="16">
        <f t="shared" si="1"/>
        <v>-1578</v>
      </c>
      <c r="K13" s="11">
        <f t="shared" si="3"/>
        <v>-36.460258780036966</v>
      </c>
    </row>
    <row r="14" spans="1:11" ht="14.25">
      <c r="A14" s="3" t="s">
        <v>15</v>
      </c>
      <c r="B14" s="39">
        <v>1087</v>
      </c>
      <c r="C14" s="54">
        <v>4866</v>
      </c>
      <c r="D14" s="19">
        <v>5416</v>
      </c>
      <c r="E14" s="16">
        <f t="shared" si="0"/>
        <v>-550</v>
      </c>
      <c r="F14" s="11">
        <f t="shared" si="2"/>
        <v>-10.15509601181684</v>
      </c>
      <c r="G14" s="14">
        <v>493</v>
      </c>
      <c r="H14" s="14">
        <v>2576</v>
      </c>
      <c r="I14" s="64">
        <v>3102</v>
      </c>
      <c r="J14" s="16">
        <f t="shared" si="1"/>
        <v>-526</v>
      </c>
      <c r="K14" s="11">
        <f t="shared" si="3"/>
        <v>-16.95680206318504</v>
      </c>
    </row>
    <row r="15" spans="1:11" ht="14.25">
      <c r="A15" s="3" t="s">
        <v>16</v>
      </c>
      <c r="B15" s="39">
        <v>10726</v>
      </c>
      <c r="C15" s="54">
        <v>14082</v>
      </c>
      <c r="D15" s="19">
        <v>12773</v>
      </c>
      <c r="E15" s="16">
        <f t="shared" si="0"/>
        <v>1309</v>
      </c>
      <c r="F15" s="11">
        <f t="shared" si="2"/>
        <v>10.24817975416895</v>
      </c>
      <c r="G15" s="14">
        <v>5357</v>
      </c>
      <c r="H15" s="14">
        <v>5552</v>
      </c>
      <c r="I15" s="64">
        <v>6088</v>
      </c>
      <c r="J15" s="16">
        <f t="shared" si="1"/>
        <v>-536</v>
      </c>
      <c r="K15" s="11">
        <f t="shared" si="3"/>
        <v>-8.804204993429698</v>
      </c>
    </row>
    <row r="16" spans="1:11" ht="14.25">
      <c r="A16" s="3" t="s">
        <v>17</v>
      </c>
      <c r="B16" s="39">
        <v>786</v>
      </c>
      <c r="C16" s="54">
        <v>4222</v>
      </c>
      <c r="D16" s="19">
        <v>3691</v>
      </c>
      <c r="E16" s="16">
        <f t="shared" si="0"/>
        <v>531</v>
      </c>
      <c r="F16" s="11">
        <f t="shared" si="2"/>
        <v>14.386345163912221</v>
      </c>
      <c r="G16" s="14">
        <v>692</v>
      </c>
      <c r="H16" s="14">
        <v>3681</v>
      </c>
      <c r="I16" s="64">
        <v>3312</v>
      </c>
      <c r="J16" s="16">
        <f t="shared" si="1"/>
        <v>369</v>
      </c>
      <c r="K16" s="11">
        <f t="shared" si="3"/>
        <v>11.141304347826086</v>
      </c>
    </row>
    <row r="17" spans="1:11" ht="14.25">
      <c r="A17" s="3" t="s">
        <v>18</v>
      </c>
      <c r="B17" s="39">
        <v>603</v>
      </c>
      <c r="C17" s="54">
        <v>3078</v>
      </c>
      <c r="D17" s="19">
        <v>2917</v>
      </c>
      <c r="E17" s="16">
        <f t="shared" si="0"/>
        <v>161</v>
      </c>
      <c r="F17" s="11">
        <f t="shared" si="2"/>
        <v>5.519369214946863</v>
      </c>
      <c r="G17" s="14">
        <v>177</v>
      </c>
      <c r="H17" s="14">
        <v>914</v>
      </c>
      <c r="I17" s="64">
        <v>858</v>
      </c>
      <c r="J17" s="16">
        <f t="shared" si="1"/>
        <v>56</v>
      </c>
      <c r="K17" s="11">
        <f t="shared" si="3"/>
        <v>6.526806526806526</v>
      </c>
    </row>
    <row r="18" spans="1:11" ht="14.25">
      <c r="A18" s="3" t="s">
        <v>19</v>
      </c>
      <c r="B18" s="39">
        <v>19</v>
      </c>
      <c r="C18" s="54">
        <v>8764</v>
      </c>
      <c r="D18" s="19">
        <v>2280</v>
      </c>
      <c r="E18" s="16">
        <f t="shared" si="0"/>
        <v>6484</v>
      </c>
      <c r="F18" s="11">
        <f t="shared" si="2"/>
        <v>284.3859649122807</v>
      </c>
      <c r="G18" s="14">
        <v>0</v>
      </c>
      <c r="H18" s="14"/>
      <c r="I18" s="64"/>
      <c r="J18" s="16">
        <f t="shared" si="1"/>
        <v>0</v>
      </c>
      <c r="K18" s="11" t="e">
        <f t="shared" si="3"/>
        <v>#DIV/0!</v>
      </c>
    </row>
    <row r="19" spans="1:11" ht="14.25">
      <c r="A19" s="3" t="s">
        <v>20</v>
      </c>
      <c r="B19" s="39">
        <v>2415</v>
      </c>
      <c r="C19" s="54">
        <v>9135</v>
      </c>
      <c r="D19" s="19">
        <v>11733</v>
      </c>
      <c r="E19" s="16">
        <f t="shared" si="0"/>
        <v>-2598</v>
      </c>
      <c r="F19" s="11">
        <f t="shared" si="2"/>
        <v>-22.142674507798517</v>
      </c>
      <c r="G19" s="14">
        <v>808</v>
      </c>
      <c r="H19" s="14">
        <v>2488</v>
      </c>
      <c r="I19" s="64">
        <v>3372</v>
      </c>
      <c r="J19" s="16">
        <f t="shared" si="1"/>
        <v>-884</v>
      </c>
      <c r="K19" s="11">
        <f t="shared" si="3"/>
        <v>-26.215895610913403</v>
      </c>
    </row>
    <row r="20" spans="1:11" ht="14.25">
      <c r="A20" s="3" t="s">
        <v>21</v>
      </c>
      <c r="B20" s="39">
        <v>0</v>
      </c>
      <c r="C20" s="54">
        <v>1589</v>
      </c>
      <c r="D20" s="19">
        <v>1434</v>
      </c>
      <c r="E20" s="16">
        <f t="shared" si="0"/>
        <v>155</v>
      </c>
      <c r="F20" s="11">
        <f t="shared" si="2"/>
        <v>10.808926080892608</v>
      </c>
      <c r="G20" s="14">
        <v>0</v>
      </c>
      <c r="H20" s="14"/>
      <c r="I20" s="64"/>
      <c r="J20" s="16">
        <f t="shared" si="1"/>
        <v>0</v>
      </c>
      <c r="K20" s="11" t="e">
        <f t="shared" si="3"/>
        <v>#DIV/0!</v>
      </c>
    </row>
    <row r="21" spans="1:11" ht="14.25">
      <c r="A21" s="41" t="s">
        <v>50</v>
      </c>
      <c r="B21" s="47">
        <v>1</v>
      </c>
      <c r="C21" s="55">
        <v>2009</v>
      </c>
      <c r="D21" s="20">
        <v>3022</v>
      </c>
      <c r="E21" s="16">
        <f t="shared" si="0"/>
        <v>-1013</v>
      </c>
      <c r="F21" s="11">
        <f t="shared" si="2"/>
        <v>-33.52084712111185</v>
      </c>
      <c r="G21" s="16">
        <v>1</v>
      </c>
      <c r="H21" s="16">
        <v>1316</v>
      </c>
      <c r="I21" s="65">
        <v>2187</v>
      </c>
      <c r="J21" s="16">
        <f t="shared" si="1"/>
        <v>-871</v>
      </c>
      <c r="K21" s="11">
        <f t="shared" si="3"/>
        <v>-39.82624599908551</v>
      </c>
    </row>
    <row r="22" spans="1:11" ht="15" thickBot="1">
      <c r="A22" s="41" t="s">
        <v>22</v>
      </c>
      <c r="B22" s="47">
        <v>5449</v>
      </c>
      <c r="C22" s="56">
        <v>81302</v>
      </c>
      <c r="D22" s="20">
        <v>81498</v>
      </c>
      <c r="E22" s="17">
        <f t="shared" si="0"/>
        <v>-196</v>
      </c>
      <c r="F22" s="12">
        <f t="shared" si="2"/>
        <v>-0.2404966993055044</v>
      </c>
      <c r="G22" s="17">
        <v>3035</v>
      </c>
      <c r="H22" s="17">
        <v>37755</v>
      </c>
      <c r="I22" s="17">
        <v>38225</v>
      </c>
      <c r="J22" s="17">
        <f t="shared" si="1"/>
        <v>-470</v>
      </c>
      <c r="K22" s="12">
        <f t="shared" si="3"/>
        <v>-1.2295618051013735</v>
      </c>
    </row>
    <row r="23" spans="1:11" s="26" customFormat="1" ht="18" customHeight="1" thickBot="1">
      <c r="A23" s="27" t="s">
        <v>44</v>
      </c>
      <c r="B23" s="45">
        <v>62954</v>
      </c>
      <c r="C23" s="57">
        <v>430324</v>
      </c>
      <c r="D23" s="57">
        <v>526179</v>
      </c>
      <c r="E23" s="23">
        <f t="shared" si="0"/>
        <v>-95855</v>
      </c>
      <c r="F23" s="25">
        <f t="shared" si="2"/>
        <v>-18.21718464628957</v>
      </c>
      <c r="G23" s="45">
        <v>26274</v>
      </c>
      <c r="H23" s="66">
        <v>176764</v>
      </c>
      <c r="I23" s="23">
        <v>268194</v>
      </c>
      <c r="J23" s="23">
        <f t="shared" si="1"/>
        <v>-91430</v>
      </c>
      <c r="K23" s="25">
        <f t="shared" si="3"/>
        <v>-34.090993832822505</v>
      </c>
    </row>
    <row r="24" spans="1:11" ht="14.25">
      <c r="A24" s="4" t="s">
        <v>24</v>
      </c>
      <c r="B24" s="48">
        <v>9026</v>
      </c>
      <c r="C24" s="58">
        <v>54881</v>
      </c>
      <c r="D24" s="18">
        <v>73996</v>
      </c>
      <c r="E24" s="14">
        <f t="shared" si="0"/>
        <v>-19115</v>
      </c>
      <c r="F24" s="10">
        <f t="shared" si="2"/>
        <v>-25.832477431212496</v>
      </c>
      <c r="G24" s="14">
        <v>3354</v>
      </c>
      <c r="H24" s="14">
        <v>19443</v>
      </c>
      <c r="I24" s="14">
        <v>25633</v>
      </c>
      <c r="J24" s="14">
        <f t="shared" si="1"/>
        <v>-6190</v>
      </c>
      <c r="K24" s="10">
        <f t="shared" si="3"/>
        <v>-24.14855849881013</v>
      </c>
    </row>
    <row r="25" spans="1:11" ht="14.25">
      <c r="A25" s="3" t="s">
        <v>25</v>
      </c>
      <c r="B25" s="39">
        <v>6630</v>
      </c>
      <c r="C25" s="59">
        <v>43411</v>
      </c>
      <c r="D25" s="19">
        <v>46411</v>
      </c>
      <c r="E25" s="16">
        <f t="shared" si="0"/>
        <v>-3000</v>
      </c>
      <c r="F25" s="11">
        <f t="shared" si="2"/>
        <v>-6.4639848311822625</v>
      </c>
      <c r="G25" s="14">
        <v>4785</v>
      </c>
      <c r="H25" s="14">
        <v>27142</v>
      </c>
      <c r="I25" s="16">
        <v>31563</v>
      </c>
      <c r="J25" s="16">
        <f t="shared" si="1"/>
        <v>-4421</v>
      </c>
      <c r="K25" s="11">
        <f t="shared" si="3"/>
        <v>-14.00690682127808</v>
      </c>
    </row>
    <row r="26" spans="1:11" ht="14.25">
      <c r="A26" s="3" t="s">
        <v>26</v>
      </c>
      <c r="B26" s="39">
        <v>13277</v>
      </c>
      <c r="C26" s="59">
        <v>85938</v>
      </c>
      <c r="D26" s="19">
        <v>102433</v>
      </c>
      <c r="E26" s="16">
        <f t="shared" si="0"/>
        <v>-16495</v>
      </c>
      <c r="F26" s="11">
        <f t="shared" si="2"/>
        <v>-16.103208926810698</v>
      </c>
      <c r="G26" s="14">
        <v>5855</v>
      </c>
      <c r="H26" s="14">
        <v>36392</v>
      </c>
      <c r="I26" s="16">
        <v>45626</v>
      </c>
      <c r="J26" s="16">
        <f t="shared" si="1"/>
        <v>-9234</v>
      </c>
      <c r="K26" s="11">
        <f t="shared" si="3"/>
        <v>-20.23846052689256</v>
      </c>
    </row>
    <row r="27" spans="1:11" ht="14.25">
      <c r="A27" s="3" t="s">
        <v>27</v>
      </c>
      <c r="B27" s="39">
        <v>218</v>
      </c>
      <c r="C27" s="59">
        <v>1758</v>
      </c>
      <c r="D27" s="19">
        <v>6257</v>
      </c>
      <c r="E27" s="16">
        <f t="shared" si="0"/>
        <v>-4499</v>
      </c>
      <c r="F27" s="11">
        <f t="shared" si="2"/>
        <v>-71.9034681157104</v>
      </c>
      <c r="G27" s="14">
        <v>144</v>
      </c>
      <c r="H27" s="14">
        <v>1008</v>
      </c>
      <c r="I27" s="16">
        <v>2893</v>
      </c>
      <c r="J27" s="16">
        <f t="shared" si="1"/>
        <v>-1885</v>
      </c>
      <c r="K27" s="11">
        <f t="shared" si="3"/>
        <v>-65.15727618389215</v>
      </c>
    </row>
    <row r="28" spans="1:11" ht="14.25">
      <c r="A28" s="3" t="s">
        <v>28</v>
      </c>
      <c r="B28" s="39">
        <v>9631</v>
      </c>
      <c r="C28" s="59">
        <v>64047</v>
      </c>
      <c r="D28" s="19">
        <v>63420</v>
      </c>
      <c r="E28" s="16">
        <f t="shared" si="0"/>
        <v>627</v>
      </c>
      <c r="F28" s="11">
        <f t="shared" si="2"/>
        <v>0.9886471144749289</v>
      </c>
      <c r="G28" s="14">
        <v>3516</v>
      </c>
      <c r="H28" s="14">
        <v>26189</v>
      </c>
      <c r="I28" s="16">
        <v>34265</v>
      </c>
      <c r="J28" s="16">
        <f t="shared" si="1"/>
        <v>-8076</v>
      </c>
      <c r="K28" s="11">
        <f t="shared" si="3"/>
        <v>-23.56923974901503</v>
      </c>
    </row>
    <row r="29" spans="1:11" ht="14.25">
      <c r="A29" s="3" t="s">
        <v>29</v>
      </c>
      <c r="B29" s="39">
        <v>3840</v>
      </c>
      <c r="C29" s="59">
        <v>28560</v>
      </c>
      <c r="D29" s="19">
        <v>54036</v>
      </c>
      <c r="E29" s="16">
        <f t="shared" si="0"/>
        <v>-25476</v>
      </c>
      <c r="F29" s="11">
        <f t="shared" si="2"/>
        <v>-47.14634687985787</v>
      </c>
      <c r="G29" s="14">
        <v>441</v>
      </c>
      <c r="H29" s="14">
        <v>6140</v>
      </c>
      <c r="I29" s="16">
        <v>36754</v>
      </c>
      <c r="J29" s="16">
        <f t="shared" si="1"/>
        <v>-30614</v>
      </c>
      <c r="K29" s="11">
        <f t="shared" si="3"/>
        <v>-83.2943353104424</v>
      </c>
    </row>
    <row r="30" spans="1:11" ht="14.25">
      <c r="A30" s="3" t="s">
        <v>30</v>
      </c>
      <c r="B30" s="39">
        <v>310</v>
      </c>
      <c r="C30" s="59">
        <v>7724</v>
      </c>
      <c r="D30" s="20">
        <v>3696</v>
      </c>
      <c r="E30" s="16">
        <f t="shared" si="0"/>
        <v>4028</v>
      </c>
      <c r="F30" s="11">
        <f>E30/D30*100</f>
        <v>108.98268398268398</v>
      </c>
      <c r="G30" s="14">
        <v>213</v>
      </c>
      <c r="H30" s="14">
        <v>1907</v>
      </c>
      <c r="I30" s="16">
        <v>2050</v>
      </c>
      <c r="J30" s="16">
        <f t="shared" si="1"/>
        <v>-143</v>
      </c>
      <c r="K30" s="11">
        <f t="shared" si="3"/>
        <v>-6.975609756097562</v>
      </c>
    </row>
    <row r="31" spans="1:11" ht="15" thickBot="1">
      <c r="A31" s="41" t="s">
        <v>31</v>
      </c>
      <c r="B31" s="47">
        <v>3861</v>
      </c>
      <c r="C31" s="60">
        <v>43013</v>
      </c>
      <c r="D31" s="20">
        <v>60427</v>
      </c>
      <c r="E31" s="17">
        <f t="shared" si="0"/>
        <v>-17414</v>
      </c>
      <c r="F31" s="12">
        <f t="shared" si="2"/>
        <v>-28.818243500421996</v>
      </c>
      <c r="G31" s="40">
        <v>2623</v>
      </c>
      <c r="H31" s="40">
        <v>10036</v>
      </c>
      <c r="I31" s="17">
        <v>24274</v>
      </c>
      <c r="J31" s="17">
        <f t="shared" si="1"/>
        <v>-14238</v>
      </c>
      <c r="K31" s="12">
        <f t="shared" si="3"/>
        <v>-58.655351404795255</v>
      </c>
    </row>
    <row r="32" spans="1:11" ht="21.75" customHeight="1" thickBot="1">
      <c r="A32" s="21" t="s">
        <v>45</v>
      </c>
      <c r="B32" s="45">
        <v>5130</v>
      </c>
      <c r="C32" s="57">
        <v>58881</v>
      </c>
      <c r="D32" s="51">
        <v>69218</v>
      </c>
      <c r="E32" s="23">
        <f t="shared" si="0"/>
        <v>-10337</v>
      </c>
      <c r="F32" s="25">
        <f>E32/D32*100</f>
        <v>-14.933976711260078</v>
      </c>
      <c r="G32" s="45">
        <v>3137</v>
      </c>
      <c r="H32" s="45">
        <v>15594</v>
      </c>
      <c r="I32" s="23">
        <v>40902</v>
      </c>
      <c r="J32" s="23">
        <f t="shared" si="1"/>
        <v>-25308</v>
      </c>
      <c r="K32" s="25">
        <f>J32/I32*100</f>
        <v>-61.87472495232507</v>
      </c>
    </row>
    <row r="33" spans="1:11" ht="21.75" customHeight="1" thickBot="1">
      <c r="A33" s="27" t="s">
        <v>46</v>
      </c>
      <c r="B33" s="45">
        <v>12459</v>
      </c>
      <c r="C33" s="57">
        <v>194649</v>
      </c>
      <c r="D33" s="51">
        <v>170519</v>
      </c>
      <c r="E33" s="23">
        <f t="shared" si="0"/>
        <v>24130</v>
      </c>
      <c r="F33" s="25">
        <f>E33/D33*100</f>
        <v>14.150915733730551</v>
      </c>
      <c r="G33" s="45">
        <v>6542</v>
      </c>
      <c r="H33" s="45">
        <v>93146</v>
      </c>
      <c r="I33" s="23">
        <v>45429</v>
      </c>
      <c r="J33" s="23">
        <f t="shared" si="1"/>
        <v>47717</v>
      </c>
      <c r="K33" s="25">
        <f>J33/I33*100</f>
        <v>105.03643047392634</v>
      </c>
    </row>
    <row r="34" spans="1:11" ht="21" customHeight="1" thickBot="1">
      <c r="A34" s="27" t="s">
        <v>47</v>
      </c>
      <c r="B34" s="23">
        <v>0</v>
      </c>
      <c r="C34" s="53">
        <v>0</v>
      </c>
      <c r="D34" s="23">
        <v>0</v>
      </c>
      <c r="E34" s="23">
        <f t="shared" si="0"/>
        <v>0</v>
      </c>
      <c r="F34" s="25" t="e">
        <f>E34/D34*100</f>
        <v>#DIV/0!</v>
      </c>
      <c r="G34" s="22">
        <v>0</v>
      </c>
      <c r="H34" s="23">
        <v>0</v>
      </c>
      <c r="I34" s="23">
        <v>0</v>
      </c>
      <c r="J34" s="23">
        <f t="shared" si="1"/>
        <v>0</v>
      </c>
      <c r="K34" s="25" t="e">
        <f>J34/I34*100</f>
        <v>#DIV/0!</v>
      </c>
    </row>
    <row r="35" spans="1:11" ht="21.75" customHeight="1" thickBot="1">
      <c r="A35" s="46" t="s">
        <v>48</v>
      </c>
      <c r="B35" s="43">
        <v>0</v>
      </c>
      <c r="C35" s="61">
        <v>0</v>
      </c>
      <c r="D35" s="43">
        <v>0</v>
      </c>
      <c r="E35" s="43">
        <f t="shared" si="0"/>
        <v>0</v>
      </c>
      <c r="F35" s="44" t="e">
        <f>E35/D35*100</f>
        <v>#DIV/0!</v>
      </c>
      <c r="G35" s="42">
        <v>0</v>
      </c>
      <c r="H35" s="43">
        <v>0</v>
      </c>
      <c r="I35" s="43">
        <v>0</v>
      </c>
      <c r="J35" s="43">
        <f t="shared" si="1"/>
        <v>0</v>
      </c>
      <c r="K35" s="44" t="e">
        <f>J35/I35*100</f>
        <v>#DIV/0!</v>
      </c>
    </row>
    <row r="44" spans="3:4" ht="14.25">
      <c r="C44" s="62"/>
      <c r="D44" s="49"/>
    </row>
  </sheetData>
  <sheetProtection/>
  <mergeCells count="13">
    <mergeCell ref="J2:K2"/>
    <mergeCell ref="A1:K1"/>
    <mergeCell ref="E4:F4"/>
    <mergeCell ref="B3:F3"/>
    <mergeCell ref="G3:K3"/>
    <mergeCell ref="G4:G5"/>
    <mergeCell ref="H4:H5"/>
    <mergeCell ref="J4:K4"/>
    <mergeCell ref="I4:I5"/>
    <mergeCell ref="D4:D5"/>
    <mergeCell ref="A3:A5"/>
    <mergeCell ref="C4:C5"/>
    <mergeCell ref="B4:B5"/>
  </mergeCells>
  <printOptions/>
  <pageMargins left="0.23" right="0.17" top="0.26" bottom="0.45" header="0.17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31.625" style="0" customWidth="1"/>
    <col min="2" max="2" width="14.625" style="0" customWidth="1"/>
    <col min="3" max="3" width="13.25390625" style="0" customWidth="1"/>
    <col min="4" max="4" width="10.25390625" style="0" customWidth="1"/>
    <col min="5" max="5" width="11.125" style="0" customWidth="1"/>
    <col min="6" max="6" width="13.375" style="0" customWidth="1"/>
    <col min="7" max="7" width="11.50390625" style="0" customWidth="1"/>
    <col min="8" max="8" width="13.125" style="0" customWidth="1"/>
    <col min="9" max="9" width="11.625" style="0" bestFit="1" customWidth="1"/>
    <col min="10" max="10" width="10.25390625" style="0" customWidth="1"/>
    <col min="11" max="11" width="9.50390625" style="0" bestFit="1" customWidth="1"/>
    <col min="12" max="12" width="9.50390625" style="0" customWidth="1"/>
    <col min="13" max="13" width="11.375" style="0" customWidth="1"/>
    <col min="14" max="14" width="9.625" style="0" customWidth="1"/>
    <col min="15" max="15" width="9.875" style="0" customWidth="1"/>
  </cols>
  <sheetData>
    <row r="1" spans="1:8" s="28" customFormat="1" ht="20.25">
      <c r="A1" s="106" t="s">
        <v>56</v>
      </c>
      <c r="B1" s="106"/>
      <c r="C1" s="106"/>
      <c r="D1" s="106"/>
      <c r="E1" s="106"/>
      <c r="F1" s="106"/>
      <c r="G1" s="106"/>
      <c r="H1" s="106"/>
    </row>
    <row r="2" spans="6:8" ht="15" thickBot="1">
      <c r="F2" s="75"/>
      <c r="G2" s="105" t="s">
        <v>57</v>
      </c>
      <c r="H2" s="105"/>
    </row>
    <row r="3" spans="1:8" ht="14.25">
      <c r="A3" s="110" t="s">
        <v>58</v>
      </c>
      <c r="B3" s="107" t="s">
        <v>59</v>
      </c>
      <c r="C3" s="107"/>
      <c r="D3" s="107"/>
      <c r="E3" s="107"/>
      <c r="F3" s="107"/>
      <c r="G3" s="107"/>
      <c r="H3" s="108"/>
    </row>
    <row r="4" spans="1:8" ht="14.25" customHeight="1">
      <c r="A4" s="111"/>
      <c r="B4" s="112" t="s">
        <v>60</v>
      </c>
      <c r="C4" s="112" t="s">
        <v>61</v>
      </c>
      <c r="D4" s="112" t="s">
        <v>62</v>
      </c>
      <c r="E4" s="112" t="s">
        <v>55</v>
      </c>
      <c r="F4" s="112" t="s">
        <v>63</v>
      </c>
      <c r="G4" s="112" t="s">
        <v>64</v>
      </c>
      <c r="H4" s="113"/>
    </row>
    <row r="5" spans="1:8" ht="29.25" customHeight="1" thickBot="1">
      <c r="A5" s="111"/>
      <c r="B5" s="112"/>
      <c r="C5" s="112"/>
      <c r="D5" s="112"/>
      <c r="E5" s="112"/>
      <c r="F5" s="112"/>
      <c r="G5" s="76" t="s">
        <v>65</v>
      </c>
      <c r="H5" s="77" t="s">
        <v>66</v>
      </c>
    </row>
    <row r="6" spans="1:8" s="7" customFormat="1" ht="23.25" customHeight="1" thickBot="1">
      <c r="A6" s="78" t="s">
        <v>67</v>
      </c>
      <c r="B6" s="81">
        <f>SUM(B7:B12)</f>
        <v>289715</v>
      </c>
      <c r="C6" s="81">
        <f>SUM(C7:C12)</f>
        <v>17028</v>
      </c>
      <c r="D6" s="81">
        <f>SUM(D7:D12)</f>
        <v>94964</v>
      </c>
      <c r="E6" s="82">
        <f aca="true" t="shared" si="0" ref="E6:E19">D6/B6*100</f>
        <v>32.7784201715479</v>
      </c>
      <c r="F6" s="81">
        <f>SUM(F7:F12)</f>
        <v>143663</v>
      </c>
      <c r="G6" s="81">
        <f aca="true" t="shared" si="1" ref="G6:G19">D6-F6</f>
        <v>-48699</v>
      </c>
      <c r="H6" s="83">
        <f aca="true" t="shared" si="2" ref="H6:H19">G6/F6*100</f>
        <v>-33.89808092549926</v>
      </c>
    </row>
    <row r="7" spans="1:8" ht="20.25" customHeight="1">
      <c r="A7" s="79" t="s">
        <v>68</v>
      </c>
      <c r="B7" s="84">
        <v>11058</v>
      </c>
      <c r="C7" s="85">
        <v>910</v>
      </c>
      <c r="D7" s="85">
        <v>11952</v>
      </c>
      <c r="E7" s="86">
        <f t="shared" si="0"/>
        <v>108.08464460119372</v>
      </c>
      <c r="F7" s="85">
        <v>4979</v>
      </c>
      <c r="G7" s="64">
        <f t="shared" si="1"/>
        <v>6973</v>
      </c>
      <c r="H7" s="87">
        <f t="shared" si="2"/>
        <v>140.04820245029123</v>
      </c>
    </row>
    <row r="8" spans="1:8" ht="22.5" customHeight="1">
      <c r="A8" s="79" t="s">
        <v>69</v>
      </c>
      <c r="B8" s="84">
        <v>180244</v>
      </c>
      <c r="C8" s="88">
        <v>14425</v>
      </c>
      <c r="D8" s="88">
        <v>66195</v>
      </c>
      <c r="E8" s="89">
        <f t="shared" si="0"/>
        <v>36.725216928164045</v>
      </c>
      <c r="F8" s="88">
        <v>79707</v>
      </c>
      <c r="G8" s="64">
        <f t="shared" si="1"/>
        <v>-13512</v>
      </c>
      <c r="H8" s="87">
        <f t="shared" si="2"/>
        <v>-16.95208701870601</v>
      </c>
    </row>
    <row r="9" spans="1:8" ht="21.75" customHeight="1">
      <c r="A9" s="79" t="s">
        <v>70</v>
      </c>
      <c r="B9" s="84">
        <v>18762</v>
      </c>
      <c r="C9" s="85">
        <v>1025</v>
      </c>
      <c r="D9" s="85">
        <v>4617</v>
      </c>
      <c r="E9" s="86">
        <f t="shared" si="0"/>
        <v>24.608250719539495</v>
      </c>
      <c r="F9" s="85">
        <v>11463</v>
      </c>
      <c r="G9" s="64">
        <f t="shared" si="1"/>
        <v>-6846</v>
      </c>
      <c r="H9" s="87">
        <f t="shared" si="2"/>
        <v>-59.72258571054698</v>
      </c>
    </row>
    <row r="10" spans="1:8" ht="26.25" customHeight="1">
      <c r="A10" s="79" t="s">
        <v>71</v>
      </c>
      <c r="B10" s="84">
        <v>5486</v>
      </c>
      <c r="C10" s="85"/>
      <c r="D10" s="85"/>
      <c r="E10" s="86">
        <f t="shared" si="0"/>
        <v>0</v>
      </c>
      <c r="F10" s="85"/>
      <c r="G10" s="64">
        <f t="shared" si="1"/>
        <v>0</v>
      </c>
      <c r="H10" s="87" t="e">
        <f t="shared" si="2"/>
        <v>#DIV/0!</v>
      </c>
    </row>
    <row r="11" spans="1:8" ht="26.25" customHeight="1">
      <c r="A11" s="79" t="s">
        <v>72</v>
      </c>
      <c r="B11" s="90">
        <v>59880</v>
      </c>
      <c r="C11" s="88">
        <v>418</v>
      </c>
      <c r="D11" s="88">
        <v>4405</v>
      </c>
      <c r="E11" s="89">
        <f t="shared" si="0"/>
        <v>7.356379425517702</v>
      </c>
      <c r="F11" s="88">
        <v>36328</v>
      </c>
      <c r="G11" s="64">
        <f t="shared" si="1"/>
        <v>-31923</v>
      </c>
      <c r="H11" s="87">
        <f t="shared" si="2"/>
        <v>-87.87436687954195</v>
      </c>
    </row>
    <row r="12" spans="1:8" ht="24" customHeight="1">
      <c r="A12" s="79" t="s">
        <v>73</v>
      </c>
      <c r="B12" s="90">
        <v>14285</v>
      </c>
      <c r="C12" s="88">
        <v>250</v>
      </c>
      <c r="D12" s="88">
        <v>7795</v>
      </c>
      <c r="E12" s="86">
        <f t="shared" si="0"/>
        <v>54.567728386419326</v>
      </c>
      <c r="F12" s="88">
        <v>11186</v>
      </c>
      <c r="G12" s="64">
        <f t="shared" si="1"/>
        <v>-3391</v>
      </c>
      <c r="H12" s="87">
        <f t="shared" si="2"/>
        <v>-30.314679063114607</v>
      </c>
    </row>
    <row r="13" spans="1:8" ht="28.5" customHeight="1">
      <c r="A13" s="78" t="s">
        <v>74</v>
      </c>
      <c r="B13" s="81">
        <f>SUM(B14:B19)</f>
        <v>282385</v>
      </c>
      <c r="C13" s="81">
        <f>SUM(C14:C19)</f>
        <v>17049</v>
      </c>
      <c r="D13" s="81">
        <f>SUM(D14:D19)</f>
        <v>98094</v>
      </c>
      <c r="E13" s="82">
        <f t="shared" si="0"/>
        <v>34.737680825822906</v>
      </c>
      <c r="F13" s="81">
        <f>SUM(F14:F19)</f>
        <v>93610</v>
      </c>
      <c r="G13" s="81">
        <f t="shared" si="1"/>
        <v>4484</v>
      </c>
      <c r="H13" s="83">
        <f t="shared" si="2"/>
        <v>4.790086529216964</v>
      </c>
    </row>
    <row r="14" spans="1:8" ht="21.75" customHeight="1">
      <c r="A14" s="79" t="s">
        <v>75</v>
      </c>
      <c r="B14" s="90">
        <v>9508</v>
      </c>
      <c r="C14" s="85">
        <v>807</v>
      </c>
      <c r="D14" s="85">
        <v>8352</v>
      </c>
      <c r="E14" s="86">
        <f t="shared" si="0"/>
        <v>87.84181741691206</v>
      </c>
      <c r="F14" s="85">
        <v>5058</v>
      </c>
      <c r="G14" s="64">
        <f t="shared" si="1"/>
        <v>3294</v>
      </c>
      <c r="H14" s="87">
        <f t="shared" si="2"/>
        <v>65.12455516014235</v>
      </c>
    </row>
    <row r="15" spans="1:8" ht="27" customHeight="1">
      <c r="A15" s="79" t="s">
        <v>76</v>
      </c>
      <c r="B15" s="90">
        <v>186909</v>
      </c>
      <c r="C15" s="88">
        <v>11707</v>
      </c>
      <c r="D15" s="88">
        <v>62269</v>
      </c>
      <c r="E15" s="89">
        <f t="shared" si="0"/>
        <v>33.31514266300713</v>
      </c>
      <c r="F15" s="88">
        <v>56184</v>
      </c>
      <c r="G15" s="64">
        <f t="shared" si="1"/>
        <v>6085</v>
      </c>
      <c r="H15" s="87">
        <f t="shared" si="2"/>
        <v>10.830485547486829</v>
      </c>
    </row>
    <row r="16" spans="1:8" ht="33" customHeight="1">
      <c r="A16" s="79" t="s">
        <v>77</v>
      </c>
      <c r="B16" s="90">
        <v>17811</v>
      </c>
      <c r="C16" s="85">
        <v>465</v>
      </c>
      <c r="D16" s="85">
        <v>6879</v>
      </c>
      <c r="E16" s="86">
        <f t="shared" si="0"/>
        <v>38.62219976419067</v>
      </c>
      <c r="F16" s="85">
        <v>9970</v>
      </c>
      <c r="G16" s="64">
        <f t="shared" si="1"/>
        <v>-3091</v>
      </c>
      <c r="H16" s="87">
        <f t="shared" si="2"/>
        <v>-31.003009027081248</v>
      </c>
    </row>
    <row r="17" spans="1:8" ht="27.75" customHeight="1">
      <c r="A17" s="79" t="s">
        <v>78</v>
      </c>
      <c r="B17" s="90">
        <v>5334</v>
      </c>
      <c r="C17" s="85"/>
      <c r="D17" s="85"/>
      <c r="E17" s="86">
        <f t="shared" si="0"/>
        <v>0</v>
      </c>
      <c r="F17" s="85"/>
      <c r="G17" s="64">
        <f t="shared" si="1"/>
        <v>0</v>
      </c>
      <c r="H17" s="87" t="e">
        <f t="shared" si="2"/>
        <v>#DIV/0!</v>
      </c>
    </row>
    <row r="18" spans="1:8" ht="24.75" customHeight="1">
      <c r="A18" s="79" t="s">
        <v>79</v>
      </c>
      <c r="B18" s="90">
        <v>52033</v>
      </c>
      <c r="C18" s="88">
        <v>3182</v>
      </c>
      <c r="D18" s="88">
        <v>16185</v>
      </c>
      <c r="E18" s="89">
        <f t="shared" si="0"/>
        <v>31.10526012338324</v>
      </c>
      <c r="F18" s="88">
        <v>17965</v>
      </c>
      <c r="G18" s="64">
        <f t="shared" si="1"/>
        <v>-1780</v>
      </c>
      <c r="H18" s="87">
        <f t="shared" si="2"/>
        <v>-9.908154745338157</v>
      </c>
    </row>
    <row r="19" spans="1:8" ht="30" customHeight="1" thickBot="1">
      <c r="A19" s="80" t="s">
        <v>80</v>
      </c>
      <c r="B19" s="90">
        <v>10790</v>
      </c>
      <c r="C19" s="88">
        <v>888</v>
      </c>
      <c r="D19" s="88">
        <v>4409</v>
      </c>
      <c r="E19" s="91">
        <f t="shared" si="0"/>
        <v>40.86190917516219</v>
      </c>
      <c r="F19" s="88">
        <v>4433</v>
      </c>
      <c r="G19" s="92">
        <f t="shared" si="1"/>
        <v>-24</v>
      </c>
      <c r="H19" s="93">
        <f t="shared" si="2"/>
        <v>-0.5413940897811865</v>
      </c>
    </row>
  </sheetData>
  <sheetProtection/>
  <mergeCells count="10">
    <mergeCell ref="A1:H1"/>
    <mergeCell ref="G2:H2"/>
    <mergeCell ref="A3:A5"/>
    <mergeCell ref="B3:H3"/>
    <mergeCell ref="B4:B5"/>
    <mergeCell ref="C4:C5"/>
    <mergeCell ref="D4:D5"/>
    <mergeCell ref="E4:E5"/>
    <mergeCell ref="F4:F5"/>
    <mergeCell ref="G4:H4"/>
  </mergeCells>
  <printOptions/>
  <pageMargins left="0.17" right="0.17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P13" sqref="P13"/>
    </sheetView>
  </sheetViews>
  <sheetFormatPr defaultColWidth="9.00390625" defaultRowHeight="14.25"/>
  <cols>
    <col min="1" max="1" width="16.125" style="0" customWidth="1"/>
    <col min="2" max="2" width="9.625" style="0" customWidth="1"/>
    <col min="3" max="3" width="8.625" style="0" customWidth="1"/>
    <col min="4" max="4" width="9.75390625" style="0" customWidth="1"/>
    <col min="6" max="6" width="10.125" style="0" customWidth="1"/>
    <col min="7" max="7" width="10.50390625" style="0" bestFit="1" customWidth="1"/>
    <col min="9" max="9" width="11.625" style="0" bestFit="1" customWidth="1"/>
    <col min="10" max="10" width="10.25390625" style="0" customWidth="1"/>
    <col min="11" max="11" width="9.50390625" style="0" bestFit="1" customWidth="1"/>
    <col min="12" max="12" width="9.50390625" style="0" customWidth="1"/>
    <col min="13" max="13" width="11.375" style="0" customWidth="1"/>
    <col min="14" max="14" width="9.625" style="0" customWidth="1"/>
    <col min="15" max="15" width="9.875" style="0" customWidth="1"/>
  </cols>
  <sheetData>
    <row r="1" spans="1:15" s="28" customFormat="1" ht="20.25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4:15" ht="15" thickBot="1">
      <c r="N2" s="115" t="s">
        <v>42</v>
      </c>
      <c r="O2" s="115"/>
    </row>
    <row r="3" spans="1:15" ht="14.25">
      <c r="A3" s="116" t="s">
        <v>0</v>
      </c>
      <c r="B3" s="110" t="s">
        <v>40</v>
      </c>
      <c r="C3" s="107"/>
      <c r="D3" s="107"/>
      <c r="E3" s="107"/>
      <c r="F3" s="107"/>
      <c r="G3" s="107"/>
      <c r="H3" s="108"/>
      <c r="I3" s="70"/>
      <c r="J3" s="107" t="s">
        <v>51</v>
      </c>
      <c r="K3" s="107"/>
      <c r="L3" s="107"/>
      <c r="M3" s="107"/>
      <c r="N3" s="107"/>
      <c r="O3" s="108"/>
    </row>
    <row r="4" spans="1:15" ht="14.25" customHeight="1">
      <c r="A4" s="117"/>
      <c r="B4" s="114" t="s">
        <v>1</v>
      </c>
      <c r="C4" s="94" t="s">
        <v>3</v>
      </c>
      <c r="D4" s="94" t="s">
        <v>2</v>
      </c>
      <c r="E4" s="94" t="s">
        <v>4</v>
      </c>
      <c r="F4" s="94" t="s">
        <v>23</v>
      </c>
      <c r="G4" s="94" t="s">
        <v>5</v>
      </c>
      <c r="H4" s="95"/>
      <c r="I4" s="114" t="s">
        <v>1</v>
      </c>
      <c r="J4" s="94" t="s">
        <v>3</v>
      </c>
      <c r="K4" s="94" t="s">
        <v>2</v>
      </c>
      <c r="L4" s="98" t="s">
        <v>55</v>
      </c>
      <c r="M4" s="94" t="s">
        <v>23</v>
      </c>
      <c r="N4" s="94" t="s">
        <v>5</v>
      </c>
      <c r="O4" s="95"/>
    </row>
    <row r="5" spans="1:15" ht="29.25" customHeight="1" thickBot="1">
      <c r="A5" s="117"/>
      <c r="B5" s="114"/>
      <c r="C5" s="94"/>
      <c r="D5" s="94"/>
      <c r="E5" s="94"/>
      <c r="F5" s="94"/>
      <c r="G5" s="33" t="s">
        <v>6</v>
      </c>
      <c r="H5" s="34" t="s">
        <v>7</v>
      </c>
      <c r="I5" s="114"/>
      <c r="J5" s="94"/>
      <c r="K5" s="94"/>
      <c r="L5" s="109"/>
      <c r="M5" s="94"/>
      <c r="N5" s="33" t="s">
        <v>6</v>
      </c>
      <c r="O5" s="34" t="s">
        <v>7</v>
      </c>
    </row>
    <row r="6" spans="1:15" s="7" customFormat="1" ht="27.75" customHeight="1" thickBot="1">
      <c r="A6" s="6" t="s">
        <v>32</v>
      </c>
      <c r="B6" s="29">
        <f>B7+B8</f>
        <v>645718</v>
      </c>
      <c r="C6" s="29">
        <f>C7+C8</f>
        <v>52073</v>
      </c>
      <c r="D6" s="67">
        <f>D7+D8</f>
        <v>259085</v>
      </c>
      <c r="E6" s="31">
        <f aca="true" t="shared" si="0" ref="E6:E13">D6/B6*100</f>
        <v>40.123552386645564</v>
      </c>
      <c r="F6" s="30">
        <f>F7+F8</f>
        <v>304397</v>
      </c>
      <c r="G6" s="30">
        <f aca="true" t="shared" si="1" ref="G6:G13">D6-F6</f>
        <v>-45312</v>
      </c>
      <c r="H6" s="32">
        <f aca="true" t="shared" si="2" ref="H6:H13">G6/F6*100</f>
        <v>-14.88582344766867</v>
      </c>
      <c r="I6" s="67">
        <f>I7+I8</f>
        <v>1244628</v>
      </c>
      <c r="J6" s="67">
        <f>J7+J8</f>
        <v>62954</v>
      </c>
      <c r="K6" s="67">
        <f>K7+K8</f>
        <v>430324</v>
      </c>
      <c r="L6" s="74">
        <f>K6/I6*100</f>
        <v>34.5745074030152</v>
      </c>
      <c r="M6" s="30">
        <f>M7+M8</f>
        <v>526179</v>
      </c>
      <c r="N6" s="30">
        <f aca="true" t="shared" si="3" ref="N6:N13">K6-M6</f>
        <v>-95855</v>
      </c>
      <c r="O6" s="32">
        <f aca="true" t="shared" si="4" ref="O6:O13">N6/M6*100</f>
        <v>-18.21718464628957</v>
      </c>
    </row>
    <row r="7" spans="1:15" ht="33" customHeight="1" thickBot="1">
      <c r="A7" s="5" t="s">
        <v>33</v>
      </c>
      <c r="B7" s="13">
        <v>273000</v>
      </c>
      <c r="C7" s="14">
        <v>22303</v>
      </c>
      <c r="D7" s="63">
        <v>97839</v>
      </c>
      <c r="E7" s="8">
        <f t="shared" si="0"/>
        <v>35.83846153846154</v>
      </c>
      <c r="F7" s="14">
        <v>132368</v>
      </c>
      <c r="G7" s="14">
        <f t="shared" si="1"/>
        <v>-34529</v>
      </c>
      <c r="H7" s="10">
        <f t="shared" si="2"/>
        <v>-26.08560981506104</v>
      </c>
      <c r="I7" s="71">
        <v>581900</v>
      </c>
      <c r="J7" s="14">
        <v>26274</v>
      </c>
      <c r="K7" s="63">
        <v>176764</v>
      </c>
      <c r="L7" s="74">
        <f aca="true" t="shared" si="5" ref="L7:L13">K7/I7*100</f>
        <v>30.377040728647536</v>
      </c>
      <c r="M7" s="14">
        <v>268194</v>
      </c>
      <c r="N7" s="14">
        <f t="shared" si="3"/>
        <v>-91430</v>
      </c>
      <c r="O7" s="10">
        <f t="shared" si="4"/>
        <v>-34.090993832822505</v>
      </c>
    </row>
    <row r="8" spans="1:15" ht="22.5" customHeight="1" thickBot="1">
      <c r="A8" s="1" t="s">
        <v>34</v>
      </c>
      <c r="B8" s="15">
        <f>SUM(B9:B13)</f>
        <v>372718</v>
      </c>
      <c r="C8" s="15">
        <f>SUM(C9:C13)</f>
        <v>29770</v>
      </c>
      <c r="D8" s="68">
        <f>SUM(D9:D13)</f>
        <v>161246</v>
      </c>
      <c r="E8" s="9">
        <f t="shared" si="0"/>
        <v>43.262198230297436</v>
      </c>
      <c r="F8" s="16">
        <f>SUM(F9:F13)</f>
        <v>172029</v>
      </c>
      <c r="G8" s="16">
        <f t="shared" si="1"/>
        <v>-10783</v>
      </c>
      <c r="H8" s="11">
        <f t="shared" si="2"/>
        <v>-6.268129210772602</v>
      </c>
      <c r="I8" s="68">
        <f>SUM(I9:I13)</f>
        <v>662728</v>
      </c>
      <c r="J8" s="68">
        <f>SUM(J9:J13)</f>
        <v>36680</v>
      </c>
      <c r="K8" s="68">
        <f>SUM(K9:K13)</f>
        <v>253560</v>
      </c>
      <c r="L8" s="74">
        <f t="shared" si="5"/>
        <v>38.26004031819992</v>
      </c>
      <c r="M8" s="16">
        <f>SUM(M9:M13)</f>
        <v>257985</v>
      </c>
      <c r="N8" s="16">
        <f t="shared" si="3"/>
        <v>-4425</v>
      </c>
      <c r="O8" s="11">
        <f t="shared" si="4"/>
        <v>-1.7152160009302868</v>
      </c>
    </row>
    <row r="9" spans="1:15" ht="27.75" customHeight="1" thickBot="1">
      <c r="A9" s="1" t="s">
        <v>35</v>
      </c>
      <c r="B9" s="15">
        <v>71000</v>
      </c>
      <c r="C9" s="16">
        <v>5621</v>
      </c>
      <c r="D9" s="64">
        <v>25592</v>
      </c>
      <c r="E9" s="9">
        <f t="shared" si="0"/>
        <v>36.04507042253521</v>
      </c>
      <c r="F9" s="16">
        <v>29274</v>
      </c>
      <c r="G9" s="16">
        <f t="shared" si="1"/>
        <v>-3682</v>
      </c>
      <c r="H9" s="11">
        <f t="shared" si="2"/>
        <v>-12.57771401243424</v>
      </c>
      <c r="I9" s="72">
        <v>129572</v>
      </c>
      <c r="J9" s="16">
        <v>6388</v>
      </c>
      <c r="K9" s="64">
        <v>53022</v>
      </c>
      <c r="L9" s="74">
        <f t="shared" si="5"/>
        <v>40.920877967462104</v>
      </c>
      <c r="M9" s="16">
        <v>63197</v>
      </c>
      <c r="N9" s="16">
        <f t="shared" si="3"/>
        <v>-10175</v>
      </c>
      <c r="O9" s="11">
        <f t="shared" si="4"/>
        <v>-16.100447806066747</v>
      </c>
    </row>
    <row r="10" spans="1:15" ht="30.75" customHeight="1" thickBot="1">
      <c r="A10" s="1" t="s">
        <v>36</v>
      </c>
      <c r="B10" s="15">
        <v>18000</v>
      </c>
      <c r="C10" s="16">
        <v>1135</v>
      </c>
      <c r="D10" s="64">
        <v>6127</v>
      </c>
      <c r="E10" s="9">
        <f t="shared" si="0"/>
        <v>34.03888888888889</v>
      </c>
      <c r="F10" s="16">
        <v>6496</v>
      </c>
      <c r="G10" s="16">
        <f t="shared" si="1"/>
        <v>-369</v>
      </c>
      <c r="H10" s="11">
        <f t="shared" si="2"/>
        <v>-5.680418719211822</v>
      </c>
      <c r="I10" s="72">
        <v>61735</v>
      </c>
      <c r="J10" s="16">
        <v>4766</v>
      </c>
      <c r="K10" s="64">
        <v>30338</v>
      </c>
      <c r="L10" s="74">
        <f t="shared" si="5"/>
        <v>49.14230177371021</v>
      </c>
      <c r="M10" s="16">
        <v>26395</v>
      </c>
      <c r="N10" s="16">
        <f t="shared" si="3"/>
        <v>3943</v>
      </c>
      <c r="O10" s="11">
        <f t="shared" si="4"/>
        <v>14.938435309717748</v>
      </c>
    </row>
    <row r="11" spans="1:15" ht="31.5" customHeight="1" thickBot="1">
      <c r="A11" s="1" t="s">
        <v>37</v>
      </c>
      <c r="B11" s="15">
        <v>101200</v>
      </c>
      <c r="C11" s="16">
        <v>7837</v>
      </c>
      <c r="D11" s="64">
        <v>47767</v>
      </c>
      <c r="E11" s="9">
        <f t="shared" si="0"/>
        <v>47.20059288537549</v>
      </c>
      <c r="F11" s="16">
        <v>46741</v>
      </c>
      <c r="G11" s="16">
        <f t="shared" si="1"/>
        <v>1026</v>
      </c>
      <c r="H11" s="11">
        <f t="shared" si="2"/>
        <v>2.195074987698167</v>
      </c>
      <c r="I11" s="72">
        <v>179741</v>
      </c>
      <c r="J11" s="16">
        <v>9834</v>
      </c>
      <c r="K11" s="64">
        <v>51133</v>
      </c>
      <c r="L11" s="74">
        <f t="shared" si="5"/>
        <v>28.44815595773919</v>
      </c>
      <c r="M11" s="16">
        <v>49075</v>
      </c>
      <c r="N11" s="16">
        <f t="shared" si="3"/>
        <v>2058</v>
      </c>
      <c r="O11" s="11">
        <f t="shared" si="4"/>
        <v>4.193581253183902</v>
      </c>
    </row>
    <row r="12" spans="1:15" ht="30.75" customHeight="1" thickBot="1">
      <c r="A12" s="5" t="s">
        <v>38</v>
      </c>
      <c r="B12" s="13">
        <v>111318</v>
      </c>
      <c r="C12" s="14">
        <v>10101</v>
      </c>
      <c r="D12" s="63">
        <v>51546</v>
      </c>
      <c r="E12" s="8">
        <f t="shared" si="0"/>
        <v>46.30517975529564</v>
      </c>
      <c r="F12" s="14">
        <v>57905</v>
      </c>
      <c r="G12" s="14">
        <f t="shared" si="1"/>
        <v>-6359</v>
      </c>
      <c r="H12" s="10">
        <f t="shared" si="2"/>
        <v>-10.981780502547275</v>
      </c>
      <c r="I12" s="71">
        <v>152326</v>
      </c>
      <c r="J12" s="14">
        <v>7592</v>
      </c>
      <c r="K12" s="63">
        <v>66512</v>
      </c>
      <c r="L12" s="74">
        <f t="shared" si="5"/>
        <v>43.664246418864806</v>
      </c>
      <c r="M12" s="14">
        <v>69285</v>
      </c>
      <c r="N12" s="14">
        <f t="shared" si="3"/>
        <v>-2773</v>
      </c>
      <c r="O12" s="10">
        <f t="shared" si="4"/>
        <v>-4.002309302157754</v>
      </c>
    </row>
    <row r="13" spans="1:15" ht="28.5" customHeight="1" thickBot="1">
      <c r="A13" s="2" t="s">
        <v>39</v>
      </c>
      <c r="B13" s="35">
        <v>71200</v>
      </c>
      <c r="C13" s="36">
        <v>5076</v>
      </c>
      <c r="D13" s="69">
        <v>30214</v>
      </c>
      <c r="E13" s="37">
        <f t="shared" si="0"/>
        <v>42.43539325842697</v>
      </c>
      <c r="F13" s="36">
        <v>31613</v>
      </c>
      <c r="G13" s="36">
        <f t="shared" si="1"/>
        <v>-1399</v>
      </c>
      <c r="H13" s="38">
        <f t="shared" si="2"/>
        <v>-4.42539461613893</v>
      </c>
      <c r="I13" s="73">
        <v>139354</v>
      </c>
      <c r="J13" s="36">
        <v>8100</v>
      </c>
      <c r="K13" s="69">
        <v>52555</v>
      </c>
      <c r="L13" s="74">
        <f t="shared" si="5"/>
        <v>37.71330568193235</v>
      </c>
      <c r="M13" s="36">
        <v>50033</v>
      </c>
      <c r="N13" s="36">
        <f t="shared" si="3"/>
        <v>2522</v>
      </c>
      <c r="O13" s="38">
        <f t="shared" si="4"/>
        <v>5.040673155717227</v>
      </c>
    </row>
  </sheetData>
  <sheetProtection/>
  <mergeCells count="17">
    <mergeCell ref="A1:O1"/>
    <mergeCell ref="N2:O2"/>
    <mergeCell ref="A3:A5"/>
    <mergeCell ref="B3:H3"/>
    <mergeCell ref="J3:O3"/>
    <mergeCell ref="B4:B5"/>
    <mergeCell ref="C4:C5"/>
    <mergeCell ref="D4:D5"/>
    <mergeCell ref="E4:E5"/>
    <mergeCell ref="F4:F5"/>
    <mergeCell ref="N4:O4"/>
    <mergeCell ref="G4:H4"/>
    <mergeCell ref="I4:I5"/>
    <mergeCell ref="J4:J5"/>
    <mergeCell ref="K4:K5"/>
    <mergeCell ref="L4:L5"/>
    <mergeCell ref="M4:M5"/>
  </mergeCells>
  <printOptions/>
  <pageMargins left="0.1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2018-05-16T06:55:05Z</cp:lastPrinted>
  <dcterms:created xsi:type="dcterms:W3CDTF">1996-12-17T01:32:42Z</dcterms:created>
  <dcterms:modified xsi:type="dcterms:W3CDTF">2020-06-16T01:40:55Z</dcterms:modified>
  <cp:category/>
  <cp:version/>
  <cp:contentType/>
  <cp:contentStatus/>
</cp:coreProperties>
</file>